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3a - Karlovarsko - Čiš..." sheetId="2" r:id="rId2"/>
    <sheet name="PS03b - Karlovarsko - Opr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'PS03a - Karlovarsko - Čiš...'!$C$83:$K$99</definedName>
    <definedName name="_xlnm.Print_Area" localSheetId="1">'PS03a - Karlovarsko - Čiš...'!$C$4:$J$39,'PS03a - Karlovarsko - Čiš...'!$C$45:$J$65,'PS03a - Karlovarsko - Čiš...'!$C$71:$K$99</definedName>
    <definedName name="_xlnm.Print_Titles" localSheetId="1">'PS03a - Karlovarsko - Čiš...'!$83:$83</definedName>
    <definedName name="_xlnm._FilterDatabase" localSheetId="2" hidden="1">'PS03b - Karlovarsko - Opr...'!$C$88:$K$188</definedName>
    <definedName name="_xlnm.Print_Area" localSheetId="2">'PS03b - Karlovarsko - Opr...'!$C$4:$J$39,'PS03b - Karlovarsko - Opr...'!$C$45:$J$70,'PS03b - Karlovarsko - Opr...'!$C$76:$K$188</definedName>
    <definedName name="_xlnm.Print_Titles" localSheetId="2">'PS03b - Karlovarsko - Opr...'!$88:$88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88"/>
  <c r="BH188"/>
  <c r="BG188"/>
  <c r="BF188"/>
  <c r="T188"/>
  <c r="T187"/>
  <c r="T186"/>
  <c r="R188"/>
  <c r="R187"/>
  <c r="R186"/>
  <c r="P188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54"/>
  <c r="J20"/>
  <c r="J18"/>
  <c r="E18"/>
  <c r="F55"/>
  <c r="J17"/>
  <c r="J12"/>
  <c r="J83"/>
  <c r="E7"/>
  <c r="E79"/>
  <c i="2" r="J37"/>
  <c r="J36"/>
  <c i="1" r="AY55"/>
  <c i="2" r="J35"/>
  <c i="1" r="AX55"/>
  <c i="2"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52"/>
  <c r="E7"/>
  <c r="E74"/>
  <c i="1" r="L50"/>
  <c r="AM50"/>
  <c r="AM49"/>
  <c r="L49"/>
  <c r="AM47"/>
  <c r="L47"/>
  <c r="L45"/>
  <c r="L44"/>
  <c i="2" r="BK96"/>
  <c r="BK88"/>
  <c r="J93"/>
  <c i="3" r="BK182"/>
  <c r="BK126"/>
  <c r="BK177"/>
  <c r="BK101"/>
  <c r="J113"/>
  <c r="J188"/>
  <c r="J131"/>
  <c r="BK133"/>
  <c r="BK125"/>
  <c r="BK144"/>
  <c r="J105"/>
  <c r="J123"/>
  <c i="2" r="J95"/>
  <c i="3" r="BK149"/>
  <c r="J155"/>
  <c r="J92"/>
  <c r="J172"/>
  <c r="J168"/>
  <c r="J170"/>
  <c i="2" r="BK87"/>
  <c r="J91"/>
  <c r="BK97"/>
  <c i="3" r="J142"/>
  <c r="J129"/>
  <c r="J163"/>
  <c r="BK171"/>
  <c r="BK188"/>
  <c r="BK119"/>
  <c r="BK103"/>
  <c r="J149"/>
  <c i="2" r="BK93"/>
  <c r="F35"/>
  <c i="3" r="J138"/>
  <c r="BK165"/>
  <c r="J109"/>
  <c r="J179"/>
  <c r="J128"/>
  <c r="J175"/>
  <c r="BK107"/>
  <c r="J119"/>
  <c r="BK129"/>
  <c i="2" r="J97"/>
  <c r="J87"/>
  <c r="J89"/>
  <c i="3" r="BK130"/>
  <c r="BK131"/>
  <c r="J121"/>
  <c r="BK123"/>
  <c r="J126"/>
  <c r="J173"/>
  <c r="BK113"/>
  <c r="J130"/>
  <c r="BK151"/>
  <c r="J96"/>
  <c r="J115"/>
  <c i="2" r="BK92"/>
  <c i="3" r="J159"/>
  <c r="BK134"/>
  <c r="BK159"/>
  <c r="BK111"/>
  <c r="J111"/>
  <c r="BK157"/>
  <c r="J134"/>
  <c i="2" r="BK91"/>
  <c r="J92"/>
  <c r="BK99"/>
  <c i="3" r="BK99"/>
  <c r="J165"/>
  <c r="J182"/>
  <c r="J94"/>
  <c r="BK94"/>
  <c r="J136"/>
  <c r="BK105"/>
  <c r="J184"/>
  <c r="BK115"/>
  <c r="J147"/>
  <c r="J103"/>
  <c r="BK179"/>
  <c r="BK96"/>
  <c r="J161"/>
  <c r="BK109"/>
  <c r="BK170"/>
  <c r="BK184"/>
  <c r="BK117"/>
  <c r="J157"/>
  <c r="BK155"/>
  <c r="BK163"/>
  <c r="J132"/>
  <c r="J117"/>
  <c r="J125"/>
  <c r="BK128"/>
  <c r="BK132"/>
  <c r="BK121"/>
  <c i="2" r="J99"/>
  <c r="J88"/>
  <c i="1" r="AS54"/>
  <c i="3" r="BK175"/>
  <c r="BK136"/>
  <c r="J151"/>
  <c r="BK140"/>
  <c r="J171"/>
  <c r="BK92"/>
  <c r="BK142"/>
  <c r="BK168"/>
  <c r="J101"/>
  <c i="2" r="J96"/>
  <c r="BK89"/>
  <c r="BK95"/>
  <c i="3" r="BK161"/>
  <c r="J133"/>
  <c r="J144"/>
  <c r="J140"/>
  <c r="BK147"/>
  <c r="BK138"/>
  <c r="J177"/>
  <c r="BK173"/>
  <c r="BK172"/>
  <c r="J107"/>
  <c r="J99"/>
  <c i="2" l="1" r="T90"/>
  <c r="BK90"/>
  <c r="J90"/>
  <c r="J62"/>
  <c r="R94"/>
  <c i="3" r="BK91"/>
  <c i="2" r="BK94"/>
  <c r="J94"/>
  <c r="J63"/>
  <c i="3" r="R98"/>
  <c r="T154"/>
  <c i="2" r="BK86"/>
  <c r="J86"/>
  <c r="J61"/>
  <c i="3" r="P91"/>
  <c r="R91"/>
  <c r="T91"/>
  <c r="BK167"/>
  <c r="J167"/>
  <c r="J66"/>
  <c i="2" r="R86"/>
  <c i="3" r="P98"/>
  <c r="R146"/>
  <c r="R167"/>
  <c i="2" r="P86"/>
  <c r="P85"/>
  <c r="P84"/>
  <c i="1" r="AU55"/>
  <c i="2" r="T94"/>
  <c i="3" r="T98"/>
  <c r="T167"/>
  <c i="2" r="P94"/>
  <c i="3" r="BK98"/>
  <c r="J98"/>
  <c r="J62"/>
  <c r="BK154"/>
  <c r="J154"/>
  <c r="J65"/>
  <c r="T181"/>
  <c i="2" r="R90"/>
  <c i="3" r="BK146"/>
  <c r="J146"/>
  <c r="J63"/>
  <c r="T146"/>
  <c r="P154"/>
  <c r="P167"/>
  <c r="R181"/>
  <c i="2" r="T86"/>
  <c r="T85"/>
  <c r="T84"/>
  <c i="3" r="R154"/>
  <c r="R153"/>
  <c r="P181"/>
  <c i="2" r="P90"/>
  <c i="3" r="P146"/>
  <c r="BK181"/>
  <c r="J181"/>
  <c r="J67"/>
  <c r="BK187"/>
  <c r="J187"/>
  <c r="J69"/>
  <c i="2" r="BK98"/>
  <c r="J98"/>
  <c r="J64"/>
  <c i="3" r="E48"/>
  <c r="BE109"/>
  <c r="BE131"/>
  <c r="BE144"/>
  <c r="BE151"/>
  <c r="BE163"/>
  <c i="2" r="BK85"/>
  <c r="J85"/>
  <c r="J60"/>
  <c i="3" r="J85"/>
  <c r="BE103"/>
  <c r="BE126"/>
  <c r="BE133"/>
  <c r="BE173"/>
  <c r="BE115"/>
  <c r="BE147"/>
  <c r="BE94"/>
  <c r="BE136"/>
  <c r="BE182"/>
  <c r="BE184"/>
  <c r="J52"/>
  <c r="F86"/>
  <c r="BE149"/>
  <c r="BE157"/>
  <c r="BE165"/>
  <c r="BE168"/>
  <c r="BE188"/>
  <c r="BE99"/>
  <c r="BE155"/>
  <c r="BE175"/>
  <c r="BE179"/>
  <c r="BE107"/>
  <c r="BE119"/>
  <c r="BE123"/>
  <c r="BE129"/>
  <c r="BE161"/>
  <c r="BE92"/>
  <c r="BE105"/>
  <c r="BE111"/>
  <c r="BE113"/>
  <c r="BE121"/>
  <c r="BE128"/>
  <c r="BE130"/>
  <c r="BE132"/>
  <c r="BE142"/>
  <c r="BE159"/>
  <c r="BE177"/>
  <c r="BE96"/>
  <c r="BE140"/>
  <c r="BE170"/>
  <c r="BE101"/>
  <c r="BE125"/>
  <c r="BE172"/>
  <c r="BE117"/>
  <c r="BE134"/>
  <c r="BE138"/>
  <c r="BE171"/>
  <c i="2" r="BE97"/>
  <c r="F55"/>
  <c r="BE99"/>
  <c r="BE96"/>
  <c r="J78"/>
  <c r="BE88"/>
  <c r="BE89"/>
  <c r="BE93"/>
  <c r="BE95"/>
  <c r="J54"/>
  <c r="BE87"/>
  <c r="BE91"/>
  <c i="1" r="BB55"/>
  <c i="2" r="E48"/>
  <c r="BE92"/>
  <c i="3" r="F36"/>
  <c i="1" r="BC56"/>
  <c i="2" r="F36"/>
  <c i="1" r="BC55"/>
  <c i="3" r="F34"/>
  <c i="1" r="BA56"/>
  <c i="3" r="F37"/>
  <c i="1" r="BD56"/>
  <c i="2" r="F34"/>
  <c i="1" r="BA55"/>
  <c i="2" r="F37"/>
  <c i="1" r="BD55"/>
  <c i="2" r="J34"/>
  <c i="1" r="AW55"/>
  <c i="3" r="J34"/>
  <c i="1" r="AW56"/>
  <c i="3" r="F35"/>
  <c i="1" r="BB56"/>
  <c r="BB54"/>
  <c r="W31"/>
  <c i="3" l="1" r="T90"/>
  <c r="P90"/>
  <c r="BK90"/>
  <c r="J90"/>
  <c r="J60"/>
  <c r="P153"/>
  <c i="2" r="R85"/>
  <c r="R84"/>
  <c i="3" r="R90"/>
  <c r="R89"/>
  <c r="T153"/>
  <c r="J91"/>
  <c r="J61"/>
  <c r="BK186"/>
  <c r="J186"/>
  <c r="J68"/>
  <c r="BK153"/>
  <c r="J153"/>
  <c r="J64"/>
  <c i="2" r="BK84"/>
  <c r="J84"/>
  <c i="1" r="BA54"/>
  <c r="W30"/>
  <c i="2" r="F33"/>
  <c i="1" r="AZ55"/>
  <c i="3" r="F33"/>
  <c i="1" r="AZ56"/>
  <c r="AX54"/>
  <c i="3" r="J33"/>
  <c i="1" r="AV56"/>
  <c r="AT56"/>
  <c r="BD54"/>
  <c r="W33"/>
  <c i="2" r="J30"/>
  <c i="1" r="AG55"/>
  <c i="2" r="J33"/>
  <c i="1" r="AV55"/>
  <c r="AT55"/>
  <c r="BC54"/>
  <c r="W32"/>
  <c i="3" l="1" r="P89"/>
  <c i="1" r="AU56"/>
  <c i="3" r="T89"/>
  <c r="BK89"/>
  <c r="J89"/>
  <c i="1" r="AN55"/>
  <c i="2" r="J59"/>
  <c r="J39"/>
  <c i="1" r="AU54"/>
  <c i="3" r="J30"/>
  <c i="1" r="AG56"/>
  <c r="AZ54"/>
  <c r="W29"/>
  <c r="AW54"/>
  <c r="AK30"/>
  <c r="AY54"/>
  <c i="3" l="1" r="J39"/>
  <c r="J59"/>
  <c i="1"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<sst xmlns="http://schemas.openxmlformats.org/spreadsheetml/2006/main">
  <si>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</si>
  <si>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</si>
  <si>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</si>
  <si>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</si>
  <si>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</si>
  <si>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{9b5a91e5-d8a8-42d0-9409-572445895b69}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</si>
  <si>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</si>
  <si>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</si>
  <si>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</si>
  <si>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</si>
  <si>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</si>
  <si>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</si>
  <si>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</si>
  <si>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</si>
  <si>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</si>
  <si>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</si>
  <si>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</si>
  <si>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2024-2026</t>
  </si>
  <si>
    <t>KSO:</t>
  </si>
  <si>
    <t/>
  </si>
  <si>
    <t>CC-CZ:</t>
  </si>
  <si>
    <t>Místo:</t>
  </si>
  <si>
    <t xml:space="preserve"> </t>
  </si>
  <si>
    <t>Datum:</t>
  </si>
  <si>
    <t>28. 3. 2024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</si>
  <si>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</si>
  <si>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</si>
  <si>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</si>
  <si>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</si>
  <si>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</si>
  <si>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</si>
  <si>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</si>
  <si>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</si>
  <si>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</si>
  <si>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</si>
  <si>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</si>
  <si>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</si>
  <si>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</si>
  <si>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</si>
  <si>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</si>
  <si>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</si>
  <si>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</si>
  <si>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</si>
  <si>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</si>
  <si>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</si>
  <si>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</si>
  <si>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</si>
  <si>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</si>
  <si>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</si>
  <si>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</si>
  <si>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</si>
  <si>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</si>
  <si>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</si>
  <si>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</si>
  <si>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</si>
  <si>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</si>
  <si>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</si>
  <si>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</si>
  <si>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</si>
  <si>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</si>
  <si>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</si>
  <si>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</si>
  <si>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</si>
  <si>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</si>
  <si>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</si>
  <si>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</si>
  <si>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</si>
  <si>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</si>
  <si>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</si>
  <si>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</si>
  <si>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</si>
  <si>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</si>
  <si>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</si>
  <si>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</si>
  <si>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</si>
  <si>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</si>
  <si>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</si>
  <si>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PS03a</t>
  </si>
  <si>
    <t>Karlovarsko - Čištění, kontroly a revize spalinových cest</t>
  </si>
  <si>
    <t>PRO</t>
  </si>
  <si>
    <t>1</t>
  </si>
  <si>
    <t>{c1f451b6-3910-4217-9a33-283e84769c88}</t>
  </si>
  <si>
    <t>2</t>
  </si>
  <si>
    <t>PS03b</t>
  </si>
  <si>
    <t>Karlovarsko - Opravy spalinových cest</t>
  </si>
  <si>
    <t>{de58ddb2-5fd6-4d30-b5b3-5206df80ab03}</t>
  </si>
  <si>
    <t>KRYCÍ LIST SOUPISU PRACÍ</t>
  </si>
  <si>
    <t>Objekt:</t>
  </si>
  <si>
    <t>PS03a - Karlovarsko - Čištění, kontroly a revize spalinových cest</t>
  </si>
  <si>
    <t>Karlovarsko</t>
  </si>
  <si>
    <t>REKAPITULACE ČLENĚNÍ SOUPISU PRACÍ</t>
  </si>
  <si>
    <t>Kód dílu - Popis</t>
  </si>
  <si>
    <t>Cena celkem [CZK]</t>
  </si>
  <si>
    <t>-1</t>
  </si>
  <si>
    <t>HSV -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</si>
  <si>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</si>
  <si>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</si>
  <si>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</si>
  <si>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</si>
  <si>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</si>
  <si>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</si>
  <si>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</si>
  <si>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</si>
  <si>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</si>
  <si>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</si>
  <si>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</si>
  <si>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</si>
  <si>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</si>
  <si>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</si>
  <si>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</si>
  <si>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</si>
  <si>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</si>
  <si>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</si>
  <si>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</si>
  <si>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</si>
  <si>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</si>
  <si>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</si>
  <si>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</si>
  <si>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</si>
  <si>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</si>
  <si>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</si>
  <si>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</si>
  <si>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</si>
  <si>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</si>
  <si>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</si>
  <si>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</si>
  <si>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</si>
  <si>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</si>
  <si>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</si>
  <si>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</si>
  <si>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</si>
  <si>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</si>
  <si>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</si>
  <si>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</si>
  <si>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</si>
  <si>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</si>
  <si>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</si>
  <si>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</si>
  <si>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</si>
  <si>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</si>
  <si>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</si>
  <si>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</si>
  <si>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</si>
  <si>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</si>
  <si>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</si>
  <si>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</si>
  <si>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</si>
  <si>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</si>
  <si>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</si>
  <si>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</si>
  <si>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</si>
  <si>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</si>
  <si>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</si>
  <si>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</si>
  <si>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</si>
  <si>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</si>
  <si>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</si>
  <si>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</si>
  <si>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</si>
  <si>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</si>
  <si>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PS03b - Karlovarsko - Opravy spalinových cest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</si>
  <si>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</si>
  <si>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</si>
  <si>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</si>
  <si>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</si>
  <si>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</si>
  <si>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</si>
  <si>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</si>
  <si>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</si>
  <si>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</si>
  <si>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kapacit</t>
  </si>
  <si>
    <t>Práce a dodávky HSV</t>
  </si>
  <si>
    <t>Svislé a kompletní konstrukce</t>
  </si>
  <si>
    <t>85</t>
  </si>
  <si>
    <t>389842122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</si>
  <si>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</si>
  <si>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soubor</t>
  </si>
  <si>
    <t>CS ÚRS 2024 01</t>
  </si>
  <si>
    <t>-1132899918</t>
  </si>
  <si>
    <t>Online PSC</t>
  </si>
  <si>
    <t>https://podminky.urs.cz/item/CS_URS_2024_01/389842122</t>
  </si>
  <si>
    <t>86</t>
  </si>
  <si>
    <t>389842232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</si>
  <si>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</si>
  <si>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m</t>
  </si>
  <si>
    <t>1856847464</t>
  </si>
  <si>
    <t>https://podminky.urs.cz/item/CS_URS_2024_01/389842232</t>
  </si>
  <si>
    <t>87</t>
  </si>
  <si>
    <t>389842302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</si>
  <si>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</si>
  <si>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914191116</t>
  </si>
  <si>
    <t>https://podminky.urs.cz/item/CS_URS_2024_01/389842302</t>
  </si>
  <si>
    <t>Ostatní konstrukce a práce, bourání</t>
  </si>
  <si>
    <t>953845112</t>
  </si>
  <si>
    <t>Vyvložkování stávajících komínových nebo větracích průduchů nerezovými vložkami pevnými, včetně ukončení komínu komínového tělesa výšky 3 m světlý průměr vložky přes 100 m do 130 mm</t>
  </si>
  <si>
    <t>643025191</t>
  </si>
  <si>
    <t>https://podminky.urs.cz/item/CS_URS_2024_01/953845112</t>
  </si>
  <si>
    <t>953845113</t>
  </si>
  <si>
    <t>Vyvložkování stávajících komínových nebo větracích průduchů nerezovými vložkami pevnými, včetně ukončení komínu komínového tělesa výšky 3 m světlý průměr vložky přes 130 m do 160 mm</t>
  </si>
  <si>
    <t>1063801985</t>
  </si>
  <si>
    <t>https://podminky.urs.cz/item/CS_URS_2024_01/953845113</t>
  </si>
  <si>
    <t>14</t>
  </si>
  <si>
    <t>953845114</t>
  </si>
  <si>
    <t>Vyvložkování stávajících komínových nebo větracích průduchů nerezovými vložkami pevnými, včetně ukončení komínu komínového tělesa výšky 3 m světlý průměr vložky přes 160 m do 200 mm</t>
  </si>
  <si>
    <t>-618436811</t>
  </si>
  <si>
    <t>https://podminky.urs.cz/item/CS_URS_2024_01/953845114</t>
  </si>
  <si>
    <t>20</t>
  </si>
  <si>
    <t>953845122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</si>
  <si>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</si>
  <si>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-978574765</t>
  </si>
  <si>
    <t>https://podminky.urs.cz/item/CS_URS_2024_01/953845122</t>
  </si>
  <si>
    <t>953845123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</si>
  <si>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</si>
  <si>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-1809492402</t>
  </si>
  <si>
    <t>https://podminky.urs.cz/item/CS_URS_2024_01/953845123</t>
  </si>
  <si>
    <t>22</t>
  </si>
  <si>
    <t>953845124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</si>
  <si>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</si>
  <si>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1495388764</t>
  </si>
  <si>
    <t>https://podminky.urs.cz/item/CS_URS_2024_01/953845124</t>
  </si>
  <si>
    <t>23</t>
  </si>
  <si>
    <t>953845212</t>
  </si>
  <si>
    <t>Vyvložkování stávajících komínových nebo větracích průduchů nerezovými vložkami ohebnými, včetně ukončení komínu komínového tělesa výšky 3 m světlý průměr vložky přes 100 m do 130 mm</t>
  </si>
  <si>
    <t>-1106160731</t>
  </si>
  <si>
    <t>https://podminky.urs.cz/item/CS_URS_2024_01/953845212</t>
  </si>
  <si>
    <t>25</t>
  </si>
  <si>
    <t>953845213</t>
  </si>
  <si>
    <t>Vyvložkování stávajících komínových nebo větracích průduchů nerezovými vložkami ohebnými, včetně ukončení komínu komínového tělesa výšky 3 m světlý průměr vložky přes 130 m do 160 mm</t>
  </si>
  <si>
    <t>1947528262</t>
  </si>
  <si>
    <t>https://podminky.urs.cz/item/CS_URS_2024_01/953845213</t>
  </si>
  <si>
    <t>26</t>
  </si>
  <si>
    <t>953845214</t>
  </si>
  <si>
    <t>Vyvložkování stávajících komínových nebo větracích průduchů nerezovými vložkami ohebnými, včetně ukončení komínu komínového tělesa výšky 3 m světlý průměr vložky přes 160 m do 200 mm</t>
  </si>
  <si>
    <t>-1049364164</t>
  </si>
  <si>
    <t>https://podminky.urs.cz/item/CS_URS_2024_01/953845214</t>
  </si>
  <si>
    <t>32</t>
  </si>
  <si>
    <t>953845222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</si>
  <si>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</si>
  <si>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-248006407</t>
  </si>
  <si>
    <t>https://podminky.urs.cz/item/CS_URS_2024_01/953845222</t>
  </si>
  <si>
    <t>33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</si>
  <si>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</si>
  <si>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</si>
  <si>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-1167186281</t>
  </si>
  <si>
    <t>https://podminky.urs.cz/item/CS_URS_2024_01/953845223</t>
  </si>
  <si>
    <t>34</t>
  </si>
  <si>
    <t>953845224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</si>
  <si>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</si>
  <si>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-1114987836</t>
  </si>
  <si>
    <t>https://podminky.urs.cz/item/CS_URS_2024_01/953845224</t>
  </si>
  <si>
    <t>88</t>
  </si>
  <si>
    <t>953941209</t>
  </si>
  <si>
    <t>Osazování drobných kovových předmětů se zalitím maltou cementovou, do vysekaných kapes nebo připravených otvorů komínových dvířek</t>
  </si>
  <si>
    <t>-872482537</t>
  </si>
  <si>
    <t>https://podminky.urs.cz/item/CS_URS_2024_01/953941209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</si>
  <si>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</si>
  <si>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</si>
  <si>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</si>
  <si>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</si>
  <si>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</si>
  <si>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</si>
  <si>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</si>
  <si>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Osazení drobných kovových výrobků bez jejich dodání s vysekáním kapes pro upevňovací prvky se zazděním, zabetonováním nebo zalitím komínových zděří dodatečně</t>
  </si>
  <si>
    <t>1245719313</t>
  </si>
  <si>
    <t>https://podminky.urs.cz/item/CS_URS_2024_01/953941911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</si>
  <si>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</si>
  <si>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</si>
  <si>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</si>
  <si>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</si>
  <si>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</si>
  <si>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</si>
  <si>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</si>
  <si>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</si>
  <si>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</si>
  <si>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</si>
  <si>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</si>
  <si>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</si>
  <si>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</si>
  <si>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</si>
  <si>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</si>
  <si>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</si>
  <si>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</si>
  <si>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</si>
  <si>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</si>
  <si>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</si>
  <si>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</si>
  <si>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</si>
  <si>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</si>
  <si>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</si>
  <si>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</si>
  <si>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</si>
  <si>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Zvětšení komínového průduchu frézováním zdiva z cihel plných pálených maximální hloubky frézování do 10 mm</t>
  </si>
  <si>
    <t>-1083252367</t>
  </si>
  <si>
    <t>https://podminky.urs.cz/item/CS_URS_2024_01/977331111</t>
  </si>
  <si>
    <t>49</t>
  </si>
  <si>
    <t>977331113</t>
  </si>
  <si>
    <t>Zvětšení komínového průduchu frézováním zdiva z cihel plných pálených maximální hloubky frézování přes 10 do 30 mm</t>
  </si>
  <si>
    <t>1357686585</t>
  </si>
  <si>
    <t>https://podminky.urs.cz/item/CS_URS_2024_01/977331113</t>
  </si>
  <si>
    <t>50</t>
  </si>
  <si>
    <t>977331115</t>
  </si>
  <si>
    <t>Zvětšení komínového průduchu frézováním zdiva z cihel plných pálených maximální hloubky frézování přes 30 do 50 mm</t>
  </si>
  <si>
    <t>-1711456293</t>
  </si>
  <si>
    <t>https://podminky.urs.cz/item/CS_URS_2024_01/977331115</t>
  </si>
  <si>
    <t>51</t>
  </si>
  <si>
    <t>977341111</t>
  </si>
  <si>
    <t>Zvětšení komínového průduchu frézováním zdiva betonového nebo ze šamotových vložek maximální hloubky frézování do 10 mm</t>
  </si>
  <si>
    <t>-800832934</t>
  </si>
  <si>
    <t>https://podminky.urs.cz/item/CS_URS_2024_01/977341111</t>
  </si>
  <si>
    <t>52</t>
  </si>
  <si>
    <t>977341113</t>
  </si>
  <si>
    <t>Zvětšení komínového průduchu frézováním zdiva betonového nebo ze šamotových vložek maximální hloubky frézování přes 10 do 30 mm</t>
  </si>
  <si>
    <t>-1048592667</t>
  </si>
  <si>
    <t>https://podminky.urs.cz/item/CS_URS_2024_01/977341113</t>
  </si>
  <si>
    <t>53</t>
  </si>
  <si>
    <t>977341115</t>
  </si>
  <si>
    <t>Zvětšení komínového průduchu frézováním zdiva betonového nebo ze šamotových vložek maximální hloubky frézování přes 30 do 50 mm</t>
  </si>
  <si>
    <t>855722652</t>
  </si>
  <si>
    <t>https://podminky.urs.cz/item/CS_URS_2024_01/977341115</t>
  </si>
  <si>
    <t>997</t>
  </si>
  <si>
    <t>Přesun sutě</t>
  </si>
  <si>
    <t>54</t>
  </si>
  <si>
    <t>997013501</t>
  </si>
  <si>
    <t>Odvoz suti a vybouraných hmot na skládku nebo meziskládku se složením, na vzdálenost do 1 km</t>
  </si>
  <si>
    <t>t</t>
  </si>
  <si>
    <t>1874354998</t>
  </si>
  <si>
    <t>https://podminky.urs.cz/item/CS_URS_2024_01/997013501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</si>
  <si>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</si>
  <si>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</si>
  <si>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</si>
  <si>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-719837072</t>
  </si>
  <si>
    <t>https://podminky.urs.cz/item/CS_URS_2024_01/997013509</t>
  </si>
  <si>
    <t>56</t>
  </si>
  <si>
    <t>997013603</t>
  </si>
  <si>
    <t>Poplatek za uložení stavebního odpadu na skládce (skládkovné) cihelného zatříděného do Katalogu odpadů pod kódem 17 01 02</t>
  </si>
  <si>
    <t>-838962737</t>
  </si>
  <si>
    <t>https://podminky.urs.cz/item/CS_URS_2024_01/997013603</t>
  </si>
  <si>
    <t>PSV</t>
  </si>
  <si>
    <t>Práce a dodávky PSV</t>
  </si>
  <si>
    <t>731</t>
  </si>
  <si>
    <t>Ústřední vytápění - kotelny</t>
  </si>
  <si>
    <t>57</t>
  </si>
  <si>
    <t>731810301</t>
  </si>
  <si>
    <t>Nucené odtahy spalin od kondenzačních kotlů soustředným potrubím vedeným vodorovně ke komínové šachtě, průměru 60/100 mm</t>
  </si>
  <si>
    <t>16</t>
  </si>
  <si>
    <t>-957198635</t>
  </si>
  <si>
    <t>https://podminky.urs.cz/item/CS_URS_2024_01/731810301</t>
  </si>
  <si>
    <t>58</t>
  </si>
  <si>
    <t>731810302</t>
  </si>
  <si>
    <t>Nucené odtahy spalin od kondenzačních kotlů soustředným potrubím vedeným vodorovně ke komínové šachtě, průměru 80/125 mm</t>
  </si>
  <si>
    <t>-778680408</t>
  </si>
  <si>
    <t>https://podminky.urs.cz/item/CS_URS_2024_01/731810302</t>
  </si>
  <si>
    <t>63</t>
  </si>
  <si>
    <t>731810341</t>
  </si>
  <si>
    <t>Nucené odtahy spalin od kondenzačních kotlů prodloužení soustředného potrubí, průměru 60/100 mm</t>
  </si>
  <si>
    <t>1458482282</t>
  </si>
  <si>
    <t>https://podminky.urs.cz/item/CS_URS_2024_01/731810341</t>
  </si>
  <si>
    <t>64</t>
  </si>
  <si>
    <t>731810342</t>
  </si>
  <si>
    <t>Nucené odtahy spalin od kondenzačních kotlů prodloužení soustředného potrubí, průměru 80/125 mm</t>
  </si>
  <si>
    <t>433140750</t>
  </si>
  <si>
    <t>https://podminky.urs.cz/item/CS_URS_2024_01/731810342</t>
  </si>
  <si>
    <t>76</t>
  </si>
  <si>
    <t>998731121</t>
  </si>
  <si>
    <t>Přesun hmot pro kotelny stanovený z hmotnosti přesunovaného materiálu vodorovná dopravní vzdálenost do 50 m ruční (bez užití mechanizace) v objektech výšky do 6 m</t>
  </si>
  <si>
    <t>-781314496</t>
  </si>
  <si>
    <t>https://podminky.urs.cz/item/CS_URS_2024_01/998731121</t>
  </si>
  <si>
    <t>77</t>
  </si>
  <si>
    <t>998731122</t>
  </si>
  <si>
    <t>Přesun hmot pro kotelny stanovený z hmotnosti přesunovaného materiálu vodorovná dopravní vzdálenost do 50 m ruční (bez užití mechanizace) v objektech výšky přes 6 do 12 m</t>
  </si>
  <si>
    <t>807426412</t>
  </si>
  <si>
    <t>https://podminky.urs.cz/item/CS_URS_2024_01/998731122</t>
  </si>
  <si>
    <t>767</t>
  </si>
  <si>
    <t>Konstrukce zámečnické</t>
  </si>
  <si>
    <t>767851104</t>
  </si>
  <si>
    <t>Montáž komínových lávek kompletní celé lávky</t>
  </si>
  <si>
    <t>-1486427879</t>
  </si>
  <si>
    <t>https://podminky.urs.cz/item/CS_URS_2024_01/767851104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</si>
  <si>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</si>
  <si>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</si>
  <si>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</si>
  <si>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</si>
  <si>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</si>
  <si>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</si>
  <si>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</si>
  <si>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</si>
  <si>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</si>
  <si>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</si>
  <si>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kompletní celé lávky</t>
  </si>
  <si>
    <t>1101611249</t>
  </si>
  <si>
    <t>https://podminky.urs.cz/item/CS_URS_2024_01/767851803</t>
  </si>
  <si>
    <t>78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</si>
  <si>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</si>
  <si>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</si>
  <si>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531146236</t>
  </si>
  <si>
    <t>https://podminky.urs.cz/item/CS_URS_2024_01/998767121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</si>
  <si>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</si>
  <si>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</si>
  <si>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-769768317</t>
  </si>
  <si>
    <t>https://podminky.urs.cz/item/CS_URS_2024_01/998767122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</si>
  <si>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</si>
  <si>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</si>
  <si>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-475441113</t>
  </si>
  <si>
    <t>https://podminky.urs.cz/item/CS_URS_2024_01/998767123</t>
  </si>
  <si>
    <t>HZS</t>
  </si>
  <si>
    <t>Hodinové zúčtovací sazby</t>
  </si>
  <si>
    <t>74</t>
  </si>
  <si>
    <t>HZS1302</t>
  </si>
  <si>
    <t>Hodinové zúčtovací sazby profesí HSV provádění konstrukcí zedník specialista</t>
  </si>
  <si>
    <t>hod</t>
  </si>
  <si>
    <t>512</t>
  </si>
  <si>
    <t>415595800</t>
  </si>
  <si>
    <t>https://podminky.urs.cz/item/CS_URS_2024_01/HZS1302</t>
  </si>
  <si>
    <t>75</t>
  </si>
  <si>
    <t>HZS2151</t>
  </si>
  <si>
    <t>Hodinové zúčtovací sazby profesí PSV provádění stavebních konstrukcí klempíř</t>
  </si>
  <si>
    <t>-32363939</t>
  </si>
  <si>
    <t>https://podminky.urs.cz/item/CS_URS_2024_01/HZS2151</t>
  </si>
  <si>
    <t>VRN</t>
  </si>
  <si>
    <t>Vedlejší rozpočtové náklady</t>
  </si>
  <si>
    <t>VRN8</t>
  </si>
  <si>
    <t>Přesun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</si>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</sst>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89842122" TargetMode="External" /><Relationship Id="rId2" Type="http://schemas.openxmlformats.org/officeDocument/2006/relationships/hyperlink" Target="https://podminky.urs.cz/item/CS_URS_2024_01/389842232" TargetMode="External" /><Relationship Id="rId3" Type="http://schemas.openxmlformats.org/officeDocument/2006/relationships/hyperlink" Target="https://podminky.urs.cz/item/CS_URS_2024_01/389842302" TargetMode="External" /><Relationship Id="rId4" Type="http://schemas.openxmlformats.org/officeDocument/2006/relationships/hyperlink" Target="https://podminky.urs.cz/item/CS_URS_2024_01/953845112" TargetMode="External" /><Relationship Id="rId5" Type="http://schemas.openxmlformats.org/officeDocument/2006/relationships/hyperlink" Target="https://podminky.urs.cz/item/CS_URS_2024_01/953845113" TargetMode="External" /><Relationship Id="rId6" Type="http://schemas.openxmlformats.org/officeDocument/2006/relationships/hyperlink" Target="https://podminky.urs.cz/item/CS_URS_2024_01/953845114" TargetMode="External" /><Relationship Id="rId7" Type="http://schemas.openxmlformats.org/officeDocument/2006/relationships/hyperlink" Target="https://podminky.urs.cz/item/CS_URS_2024_01/953845122" TargetMode="External" /><Relationship Id="rId8" Type="http://schemas.openxmlformats.org/officeDocument/2006/relationships/hyperlink" Target="https://podminky.urs.cz/item/CS_URS_2024_01/953845123" TargetMode="External" /><Relationship Id="rId9" Type="http://schemas.openxmlformats.org/officeDocument/2006/relationships/hyperlink" Target="https://podminky.urs.cz/item/CS_URS_2024_01/953845124" TargetMode="External" /><Relationship Id="rId10" Type="http://schemas.openxmlformats.org/officeDocument/2006/relationships/hyperlink" Target="https://podminky.urs.cz/item/CS_URS_2024_01/953845212" TargetMode="External" /><Relationship Id="rId11" Type="http://schemas.openxmlformats.org/officeDocument/2006/relationships/hyperlink" Target="https://podminky.urs.cz/item/CS_URS_2024_01/953845213" TargetMode="External" /><Relationship Id="rId12" Type="http://schemas.openxmlformats.org/officeDocument/2006/relationships/hyperlink" Target="https://podminky.urs.cz/item/CS_URS_2024_01/953845214" TargetMode="External" /><Relationship Id="rId13" Type="http://schemas.openxmlformats.org/officeDocument/2006/relationships/hyperlink" Target="https://podminky.urs.cz/item/CS_URS_2024_01/953845222" TargetMode="External" /><Relationship Id="rId14" Type="http://schemas.openxmlformats.org/officeDocument/2006/relationships/hyperlink" Target="https://podminky.urs.cz/item/CS_URS_2024_01/953845223" TargetMode="External" /><Relationship Id="rId15" Type="http://schemas.openxmlformats.org/officeDocument/2006/relationships/hyperlink" Target="https://podminky.urs.cz/item/CS_URS_2024_01/953845224" TargetMode="External" /><Relationship Id="rId16" Type="http://schemas.openxmlformats.org/officeDocument/2006/relationships/hyperlink" Target="https://podminky.urs.cz/item/CS_URS_2024_01/953941209" TargetMode="External" /><Relationship Id="rId17" Type="http://schemas.openxmlformats.org/officeDocument/2006/relationships/hyperlink" Target="https://podminky.urs.cz/item/CS_URS_2024_01/953941911" TargetMode="External" /><Relationship Id="rId18" Type="http://schemas.openxmlformats.org/officeDocument/2006/relationships/hyperlink" Target="https://podminky.urs.cz/item/CS_URS_2024_01/977331111" TargetMode="External" /><Relationship Id="rId19" Type="http://schemas.openxmlformats.org/officeDocument/2006/relationships/hyperlink" Target="https://podminky.urs.cz/item/CS_URS_2024_01/977331113" TargetMode="External" /><Relationship Id="rId20" Type="http://schemas.openxmlformats.org/officeDocument/2006/relationships/hyperlink" Target="https://podminky.urs.cz/item/CS_URS_2024_01/977331115" TargetMode="External" /><Relationship Id="rId21" Type="http://schemas.openxmlformats.org/officeDocument/2006/relationships/hyperlink" Target="https://podminky.urs.cz/item/CS_URS_2024_01/977341111" TargetMode="External" /><Relationship Id="rId22" Type="http://schemas.openxmlformats.org/officeDocument/2006/relationships/hyperlink" Target="https://podminky.urs.cz/item/CS_URS_2024_01/977341113" TargetMode="External" /><Relationship Id="rId23" Type="http://schemas.openxmlformats.org/officeDocument/2006/relationships/hyperlink" Target="https://podminky.urs.cz/item/CS_URS_2024_01/977341115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03" TargetMode="External" /><Relationship Id="rId27" Type="http://schemas.openxmlformats.org/officeDocument/2006/relationships/hyperlink" Target="https://podminky.urs.cz/item/CS_URS_2024_01/731810301" TargetMode="External" /><Relationship Id="rId28" Type="http://schemas.openxmlformats.org/officeDocument/2006/relationships/hyperlink" Target="https://podminky.urs.cz/item/CS_URS_2024_01/731810302" TargetMode="External" /><Relationship Id="rId29" Type="http://schemas.openxmlformats.org/officeDocument/2006/relationships/hyperlink" Target="https://podminky.urs.cz/item/CS_URS_2024_01/731810341" TargetMode="External" /><Relationship Id="rId30" Type="http://schemas.openxmlformats.org/officeDocument/2006/relationships/hyperlink" Target="https://podminky.urs.cz/item/CS_URS_2024_01/731810342" TargetMode="External" /><Relationship Id="rId31" Type="http://schemas.openxmlformats.org/officeDocument/2006/relationships/hyperlink" Target="https://podminky.urs.cz/item/CS_URS_2024_01/998731121" TargetMode="External" /><Relationship Id="rId32" Type="http://schemas.openxmlformats.org/officeDocument/2006/relationships/hyperlink" Target="https://podminky.urs.cz/item/CS_URS_2024_01/998731122" TargetMode="External" /><Relationship Id="rId33" Type="http://schemas.openxmlformats.org/officeDocument/2006/relationships/hyperlink" Target="https://podminky.urs.cz/item/CS_URS_2024_01/767851104" TargetMode="External" /><Relationship Id="rId34" Type="http://schemas.openxmlformats.org/officeDocument/2006/relationships/hyperlink" Target="https://podminky.urs.cz/item/CS_URS_2024_01/767851803" TargetMode="External" /><Relationship Id="rId35" Type="http://schemas.openxmlformats.org/officeDocument/2006/relationships/hyperlink" Target="https://podminky.urs.cz/item/CS_URS_2024_01/998767121" TargetMode="External" /><Relationship Id="rId36" Type="http://schemas.openxmlformats.org/officeDocument/2006/relationships/hyperlink" Target="https://podminky.urs.cz/item/CS_URS_2024_01/998767122" TargetMode="External" /><Relationship Id="rId37" Type="http://schemas.openxmlformats.org/officeDocument/2006/relationships/hyperlink" Target="https://podminky.urs.cz/item/CS_URS_2024_01/998767123" TargetMode="External" /><Relationship Id="rId38" Type="http://schemas.openxmlformats.org/officeDocument/2006/relationships/hyperlink" Target="https://podminky.urs.cz/item/CS_URS_2024_01/HZS1302" TargetMode="External" /><Relationship Id="rId39" Type="http://schemas.openxmlformats.org/officeDocument/2006/relationships/hyperlink" Target="https://podminky.urs.cz/item/CS_URS_2024_01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2024_007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2024-2026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28. 3. 2024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'PS03a - Karlovarsko - Čiš...'!J30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'PS03a - Karlovarsko - Čiš...'!P84</f>
        <v>0</v>
      </c>
      <c r="AV55" s="119">
        <f>'PS03a - Karlovarsko - Čiš...'!J33</f>
        <v>0</v>
      </c>
      <c r="AW55" s="119">
        <f>'PS03a - Karlovarsko - Čiš...'!J34</f>
        <v>0</v>
      </c>
      <c r="AX55" s="119">
        <f>'PS03a - Karlovarsko - Čiš...'!J35</f>
        <v>0</v>
      </c>
      <c r="AY55" s="119">
        <f>'PS03a - Karlovarsko - Čiš...'!J36</f>
        <v>0</v>
      </c>
      <c r="AZ55" s="119">
        <f>'PS03a - Karlovarsko - Čiš...'!F33</f>
        <v>0</v>
      </c>
      <c r="BA55" s="119">
        <f>'PS03a - Karlovarsko - Čiš...'!F34</f>
        <v>0</v>
      </c>
      <c r="BB55" s="119">
        <f>'PS03a - Karlovarsko - Čiš...'!F35</f>
        <v>0</v>
      </c>
      <c r="BC55" s="119">
        <f>'PS03a - Karlovarsko - Čiš...'!F36</f>
        <v>0</v>
      </c>
      <c r="BD55" s="121">
        <f>'PS03a - Karlovarsko - Čiš...'!F37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'PS03b - Karlovarsko - Opr...'!J30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'PS03b - Karlovarsko - Opr...'!P89</f>
        <v>0</v>
      </c>
      <c r="AV56" s="124">
        <f>'PS03b - Karlovarsko - Opr...'!J33</f>
        <v>0</v>
      </c>
      <c r="AW56" s="124">
        <f>'PS03b - Karlovarsko - Opr...'!J34</f>
        <v>0</v>
      </c>
      <c r="AX56" s="124">
        <f>'PS03b - Karlovarsko - Opr...'!J35</f>
        <v>0</v>
      </c>
      <c r="AY56" s="124">
        <f>'PS03b - Karlovarsko - Opr...'!J36</f>
        <v>0</v>
      </c>
      <c r="AZ56" s="124">
        <f>'PS03b - Karlovarsko - Opr...'!F33</f>
        <v>0</v>
      </c>
      <c r="BA56" s="124">
        <f>'PS03b - Karlovarsko - Opr...'!F34</f>
        <v>0</v>
      </c>
      <c r="BB56" s="124">
        <f>'PS03b - Karlovarsko - Opr...'!F35</f>
        <v>0</v>
      </c>
      <c r="BC56" s="124">
        <f>'PS03b - Karlovarsko - Opr...'!F36</f>
        <v>0</v>
      </c>
      <c r="BD56" s="126">
        <f>'PS03b - Karlovarsko - Opr...'!F37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fV1xqfS13+rt9r4Z5WMiAXHylOzfYrK3zcpyErRJ0t37znYZ3JVFtEWXzn9CGyqJeCqaPbQ9PG2PXmxxXurDMg==" hashValue="FPu34aV8oXPN0E9Q9kYedDEoQHi6ooeRcq/kCOmjBtIpWeQw8+s2153lcf+bqS8TQGiDVmSt+tb0Ee+I3BZyHQ==" algorithmName="SHA-512" password="C79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3a - Karlovarsko - Čiš...'!C2" display="/"/>
    <hyperlink ref="A56" location="'PS03b - Karlovarsko - Op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ROUND((SUM(BE84:BE99)),  2)</f>
        <v>0</v>
      </c>
      <c r="G33" s="37"/>
      <c r="H33" s="37"/>
      <c r="I33" s="147">
        <v>0.20999999999999999</v>
      </c>
      <c r="J33" s="146">
        <f>ROUND(((SUM(BE84:BE99))*I33),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ROUND((SUM(BF84:BF99)),  2)</f>
        <v>0</v>
      </c>
      <c r="G34" s="37"/>
      <c r="H34" s="37"/>
      <c r="I34" s="147">
        <v>0.12</v>
      </c>
      <c r="J34" s="146">
        <f>ROUND(((SUM(BF84:BF99))*I34),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PS03a - Karlovarsko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Karlovarsko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2024-2026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PS03a - Karlovarsko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Karlovarsko</v>
      </c>
      <c r="G78" s="39"/>
      <c r="H78" s="39"/>
      <c r="I78" s="31" t="s">
        <v>23</v>
      </c>
      <c r="J78" s="71" t="str">
        <f>IF(J12="","",J12)</f>
        <v>28. 3. 2024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113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P86+P90+P94+P98</f>
        <v>0</v>
      </c>
      <c r="Q85" s="194"/>
      <c r="R85" s="195">
        <f>R86+R90+R94+R98</f>
        <v>0</v>
      </c>
      <c r="S85" s="194"/>
      <c r="T85" s="195">
        <f>T86+T90+T94+T98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114</v>
      </c>
      <c r="BK85" s="199">
        <f>BK86+BK90+BK94+BK98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115</v>
      </c>
      <c r="F86" s="200" t="s">
        <v>116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SUM(P87:P89)</f>
        <v>0</v>
      </c>
      <c r="Q86" s="194"/>
      <c r="R86" s="195">
        <f>SUM(R87:R89)</f>
        <v>0</v>
      </c>
      <c r="S86" s="194"/>
      <c r="T86" s="195">
        <f>SUM(T87:T89)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114</v>
      </c>
      <c r="BK86" s="199">
        <f>SUM(BK87:BK89)</f>
        <v>0</v>
      </c>
    </row>
    <row r="87" s="2" customFormat="1" ht="16.5" customHeight="1">
      <c r="A87" s="37"/>
      <c r="B87" s="38"/>
      <c r="C87" s="202" t="s">
        <v>80</v>
      </c>
      <c r="D87" s="202" t="s">
        <v>117</v>
      </c>
      <c r="E87" s="203" t="s">
        <v>118</v>
      </c>
      <c r="F87" s="204" t="s">
        <v>119</v>
      </c>
      <c r="G87" s="205" t="s">
        <v>120</v>
      </c>
      <c r="H87" s="206">
        <v>120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121</v>
      </c>
      <c r="AT87" s="213" t="s">
        <v>117</v>
      </c>
      <c r="AU87" s="213" t="s">
        <v>82</v>
      </c>
      <c r="AY87" s="16" t="s">
        <v>114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121</v>
      </c>
      <c r="BM87" s="213" t="s">
        <v>122</v>
      </c>
    </row>
    <row r="88" s="2" customFormat="1" ht="16.5" customHeight="1">
      <c r="A88" s="37"/>
      <c r="B88" s="38"/>
      <c r="C88" s="202" t="s">
        <v>123</v>
      </c>
      <c r="D88" s="202" t="s">
        <v>117</v>
      </c>
      <c r="E88" s="203" t="s">
        <v>124</v>
      </c>
      <c r="F88" s="204" t="s">
        <v>125</v>
      </c>
      <c r="G88" s="205" t="s">
        <v>120</v>
      </c>
      <c r="H88" s="206">
        <v>1</v>
      </c>
      <c r="I88" s="207"/>
      <c r="J88" s="208">
        <f>ROUND(I88*H88,2)</f>
        <v>0</v>
      </c>
      <c r="K88" s="204" t="s">
        <v>19</v>
      </c>
      <c r="L88" s="43"/>
      <c r="M88" s="209" t="s">
        <v>19</v>
      </c>
      <c r="N88" s="210" t="s">
        <v>43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121</v>
      </c>
      <c r="AT88" s="213" t="s">
        <v>117</v>
      </c>
      <c r="AU88" s="213" t="s">
        <v>82</v>
      </c>
      <c r="AY88" s="16" t="s">
        <v>114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80</v>
      </c>
      <c r="BK88" s="214">
        <f>ROUND(I88*H88,2)</f>
        <v>0</v>
      </c>
      <c r="BL88" s="16" t="s">
        <v>121</v>
      </c>
      <c r="BM88" s="213" t="s">
        <v>126</v>
      </c>
    </row>
    <row r="89" s="2" customFormat="1" ht="16.5" customHeight="1">
      <c r="A89" s="37"/>
      <c r="B89" s="38"/>
      <c r="C89" s="202" t="s">
        <v>127</v>
      </c>
      <c r="D89" s="202" t="s">
        <v>117</v>
      </c>
      <c r="E89" s="203" t="s">
        <v>128</v>
      </c>
      <c r="F89" s="204" t="s">
        <v>129</v>
      </c>
      <c r="G89" s="205" t="s">
        <v>120</v>
      </c>
      <c r="H89" s="206">
        <v>230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121</v>
      </c>
      <c r="AT89" s="213" t="s">
        <v>117</v>
      </c>
      <c r="AU89" s="213" t="s">
        <v>82</v>
      </c>
      <c r="AY89" s="16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121</v>
      </c>
      <c r="BM89" s="213" t="s">
        <v>130</v>
      </c>
    </row>
    <row r="90" s="12" customFormat="1" ht="22.8" customHeight="1">
      <c r="A90" s="12"/>
      <c r="B90" s="186"/>
      <c r="C90" s="187"/>
      <c r="D90" s="188" t="s">
        <v>71</v>
      </c>
      <c r="E90" s="200" t="s">
        <v>131</v>
      </c>
      <c r="F90" s="200" t="s">
        <v>132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SUM(P91:P93)</f>
        <v>0</v>
      </c>
      <c r="Q90" s="194"/>
      <c r="R90" s="195">
        <f>SUM(R91:R93)</f>
        <v>0</v>
      </c>
      <c r="S90" s="194"/>
      <c r="T90" s="195">
        <f>SUM(T91:T93)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80</v>
      </c>
      <c r="AY90" s="197" t="s">
        <v>114</v>
      </c>
      <c r="BK90" s="199">
        <f>SUM(BK91:BK93)</f>
        <v>0</v>
      </c>
    </row>
    <row r="91" s="2" customFormat="1" ht="16.5" customHeight="1">
      <c r="A91" s="37"/>
      <c r="B91" s="38"/>
      <c r="C91" s="202" t="s">
        <v>133</v>
      </c>
      <c r="D91" s="202" t="s">
        <v>117</v>
      </c>
      <c r="E91" s="203" t="s">
        <v>134</v>
      </c>
      <c r="F91" s="204" t="s">
        <v>119</v>
      </c>
      <c r="G91" s="205" t="s">
        <v>120</v>
      </c>
      <c r="H91" s="206">
        <v>60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121</v>
      </c>
      <c r="AT91" s="213" t="s">
        <v>117</v>
      </c>
      <c r="AU91" s="213" t="s">
        <v>82</v>
      </c>
      <c r="AY91" s="16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121</v>
      </c>
      <c r="BM91" s="213" t="s">
        <v>135</v>
      </c>
    </row>
    <row r="92" s="2" customFormat="1" ht="16.5" customHeight="1">
      <c r="A92" s="37"/>
      <c r="B92" s="38"/>
      <c r="C92" s="202" t="s">
        <v>136</v>
      </c>
      <c r="D92" s="202" t="s">
        <v>117</v>
      </c>
      <c r="E92" s="203" t="s">
        <v>137</v>
      </c>
      <c r="F92" s="204" t="s">
        <v>125</v>
      </c>
      <c r="G92" s="205" t="s">
        <v>120</v>
      </c>
      <c r="H92" s="206">
        <v>1</v>
      </c>
      <c r="I92" s="207"/>
      <c r="J92" s="208">
        <f>ROUND(I92*H92,2)</f>
        <v>0</v>
      </c>
      <c r="K92" s="204" t="s">
        <v>19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138</v>
      </c>
    </row>
    <row r="93" s="2" customFormat="1" ht="16.5" customHeight="1">
      <c r="A93" s="37"/>
      <c r="B93" s="38"/>
      <c r="C93" s="202" t="s">
        <v>139</v>
      </c>
      <c r="D93" s="202" t="s">
        <v>117</v>
      </c>
      <c r="E93" s="203" t="s">
        <v>140</v>
      </c>
      <c r="F93" s="204" t="s">
        <v>129</v>
      </c>
      <c r="G93" s="205" t="s">
        <v>120</v>
      </c>
      <c r="H93" s="206">
        <v>230</v>
      </c>
      <c r="I93" s="207"/>
      <c r="J93" s="208">
        <f>ROUND(I93*H93,2)</f>
        <v>0</v>
      </c>
      <c r="K93" s="204" t="s">
        <v>19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1">
        <f>S93*H93</f>
        <v>0</v>
      </c>
      <c r="U93" s="212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121</v>
      </c>
      <c r="AT93" s="213" t="s">
        <v>117</v>
      </c>
      <c r="AU93" s="213" t="s">
        <v>82</v>
      </c>
      <c r="AY93" s="16" t="s">
        <v>114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121</v>
      </c>
      <c r="BM93" s="213" t="s">
        <v>141</v>
      </c>
    </row>
    <row r="94" s="12" customFormat="1" ht="22.8" customHeight="1">
      <c r="A94" s="12"/>
      <c r="B94" s="186"/>
      <c r="C94" s="187"/>
      <c r="D94" s="188" t="s">
        <v>71</v>
      </c>
      <c r="E94" s="200" t="s">
        <v>142</v>
      </c>
      <c r="F94" s="200" t="s">
        <v>143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SUM(P95:P97)</f>
        <v>0</v>
      </c>
      <c r="Q94" s="194"/>
      <c r="R94" s="195">
        <f>SUM(R95:R97)</f>
        <v>0</v>
      </c>
      <c r="S94" s="194"/>
      <c r="T94" s="195">
        <f>SUM(T95:T97)</f>
        <v>0</v>
      </c>
      <c r="U94" s="196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80</v>
      </c>
      <c r="AT94" s="198" t="s">
        <v>71</v>
      </c>
      <c r="AU94" s="198" t="s">
        <v>80</v>
      </c>
      <c r="AY94" s="197" t="s">
        <v>114</v>
      </c>
      <c r="BK94" s="199">
        <f>SUM(BK95:BK97)</f>
        <v>0</v>
      </c>
    </row>
    <row r="95" s="2" customFormat="1" ht="16.5" customHeight="1">
      <c r="A95" s="37"/>
      <c r="B95" s="38"/>
      <c r="C95" s="202" t="s">
        <v>144</v>
      </c>
      <c r="D95" s="202" t="s">
        <v>117</v>
      </c>
      <c r="E95" s="203" t="s">
        <v>145</v>
      </c>
      <c r="F95" s="204" t="s">
        <v>146</v>
      </c>
      <c r="G95" s="205" t="s">
        <v>120</v>
      </c>
      <c r="H95" s="206">
        <v>8</v>
      </c>
      <c r="I95" s="207"/>
      <c r="J95" s="208">
        <f>ROUND(I95*H95,2)</f>
        <v>0</v>
      </c>
      <c r="K95" s="204" t="s">
        <v>19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121</v>
      </c>
      <c r="AT95" s="213" t="s">
        <v>117</v>
      </c>
      <c r="AU95" s="213" t="s">
        <v>82</v>
      </c>
      <c r="AY95" s="16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121</v>
      </c>
      <c r="BM95" s="213" t="s">
        <v>147</v>
      </c>
    </row>
    <row r="96" s="2" customFormat="1" ht="16.5" customHeight="1">
      <c r="A96" s="37"/>
      <c r="B96" s="38"/>
      <c r="C96" s="202" t="s">
        <v>148</v>
      </c>
      <c r="D96" s="202" t="s">
        <v>117</v>
      </c>
      <c r="E96" s="203" t="s">
        <v>149</v>
      </c>
      <c r="F96" s="204" t="s">
        <v>150</v>
      </c>
      <c r="G96" s="205" t="s">
        <v>120</v>
      </c>
      <c r="H96" s="206">
        <v>3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151</v>
      </c>
    </row>
    <row r="97" s="2" customFormat="1" ht="16.5" customHeight="1">
      <c r="A97" s="37"/>
      <c r="B97" s="38"/>
      <c r="C97" s="202" t="s">
        <v>8</v>
      </c>
      <c r="D97" s="202" t="s">
        <v>117</v>
      </c>
      <c r="E97" s="203" t="s">
        <v>152</v>
      </c>
      <c r="F97" s="204" t="s">
        <v>153</v>
      </c>
      <c r="G97" s="205" t="s">
        <v>120</v>
      </c>
      <c r="H97" s="206">
        <v>29</v>
      </c>
      <c r="I97" s="207"/>
      <c r="J97" s="208">
        <f>ROUND(I97*H97,2)</f>
        <v>0</v>
      </c>
      <c r="K97" s="204" t="s">
        <v>19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1">
        <f>S97*H97</f>
        <v>0</v>
      </c>
      <c r="U97" s="212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121</v>
      </c>
      <c r="AT97" s="213" t="s">
        <v>117</v>
      </c>
      <c r="AU97" s="213" t="s">
        <v>82</v>
      </c>
      <c r="AY97" s="16" t="s">
        <v>114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121</v>
      </c>
      <c r="BM97" s="213" t="s">
        <v>154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155</v>
      </c>
      <c r="F98" s="200" t="s">
        <v>156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P99</f>
        <v>0</v>
      </c>
      <c r="Q98" s="194"/>
      <c r="R98" s="195">
        <f>R99</f>
        <v>0</v>
      </c>
      <c r="S98" s="194"/>
      <c r="T98" s="195">
        <f>T99</f>
        <v>0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BK99</f>
        <v>0</v>
      </c>
    </row>
    <row r="99" s="2" customFormat="1" ht="16.5" customHeight="1">
      <c r="A99" s="37"/>
      <c r="B99" s="38"/>
      <c r="C99" s="202" t="s">
        <v>157</v>
      </c>
      <c r="D99" s="202" t="s">
        <v>117</v>
      </c>
      <c r="E99" s="203" t="s">
        <v>158</v>
      </c>
      <c r="F99" s="204" t="s">
        <v>156</v>
      </c>
      <c r="G99" s="205" t="s">
        <v>120</v>
      </c>
      <c r="H99" s="206">
        <v>22</v>
      </c>
      <c r="I99" s="207"/>
      <c r="J99" s="208">
        <f>ROUND(I99*H99,2)</f>
        <v>0</v>
      </c>
      <c r="K99" s="204" t="s">
        <v>19</v>
      </c>
      <c r="L99" s="43"/>
      <c r="M99" s="215" t="s">
        <v>19</v>
      </c>
      <c r="N99" s="216" t="s">
        <v>43</v>
      </c>
      <c r="O99" s="21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8">
        <f>S99*H99</f>
        <v>0</v>
      </c>
      <c r="U99" s="219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80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80</v>
      </c>
      <c r="BM99" s="213" t="s">
        <v>159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UNbBlHVVBMeI3Z0XrQQxSbTQLdHfnxirIIim4OCN7ktURvwZ4/pYf2kYr2p4SS2SKdfWucRF7l8yPXVXi8qerw==" hashValue="R7JRijuCFRUtj0HDKfI2Chzi8uOnz0WSAhgwPC5z1avpZL7AC6BkNXugQKf+lFIyz6rDKRWSK6VTafNi4FoLhw==" algorithmName="SHA-512" password="C79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ROUND((SUM(BE89:BE188)),  2)</f>
        <v>0</v>
      </c>
      <c r="G33" s="37"/>
      <c r="H33" s="37"/>
      <c r="I33" s="147">
        <v>0.20999999999999999</v>
      </c>
      <c r="J33" s="146">
        <f>ROUND(((SUM(BE89:BE188))*I33),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ROUND((SUM(BF89:BF188)),  2)</f>
        <v>0</v>
      </c>
      <c r="G34" s="37"/>
      <c r="H34" s="37"/>
      <c r="I34" s="147">
        <v>0.12</v>
      </c>
      <c r="J34" s="146">
        <f>ROUND(((SUM(BF89:BF188))*I34),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ROUND((SUM(BG89:BG188)),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ROUND((SUM(BH89:BH188)),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ROUND((SUM(BI89:BI188)),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PS03b - Karlovarsko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Karlovarsko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161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162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163</v>
      </c>
      <c r="E62" s="173"/>
      <c r="F62" s="173"/>
      <c r="G62" s="173"/>
      <c r="H62" s="173"/>
      <c r="I62" s="173"/>
      <c r="J62" s="174">
        <f>J98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164</v>
      </c>
      <c r="E63" s="173"/>
      <c r="F63" s="173"/>
      <c r="G63" s="173"/>
      <c r="H63" s="173"/>
      <c r="I63" s="173"/>
      <c r="J63" s="174">
        <f>J146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165</v>
      </c>
      <c r="E64" s="167"/>
      <c r="F64" s="167"/>
      <c r="G64" s="167"/>
      <c r="H64" s="167"/>
      <c r="I64" s="167"/>
      <c r="J64" s="168">
        <f>J153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166</v>
      </c>
      <c r="E65" s="173"/>
      <c r="F65" s="173"/>
      <c r="G65" s="173"/>
      <c r="H65" s="173"/>
      <c r="I65" s="173"/>
      <c r="J65" s="174">
        <f>J154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167</v>
      </c>
      <c r="E66" s="173"/>
      <c r="F66" s="173"/>
      <c r="G66" s="173"/>
      <c r="H66" s="173"/>
      <c r="I66" s="173"/>
      <c r="J66" s="174">
        <f>J167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168</v>
      </c>
      <c r="E67" s="167"/>
      <c r="F67" s="167"/>
      <c r="G67" s="167"/>
      <c r="H67" s="167"/>
      <c r="I67" s="167"/>
      <c r="J67" s="168">
        <f>J181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169</v>
      </c>
      <c r="E68" s="167"/>
      <c r="F68" s="167"/>
      <c r="G68" s="167"/>
      <c r="H68" s="167"/>
      <c r="I68" s="167"/>
      <c r="J68" s="168">
        <f>J186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170</v>
      </c>
      <c r="E69" s="173"/>
      <c r="F69" s="173"/>
      <c r="G69" s="173"/>
      <c r="H69" s="173"/>
      <c r="I69" s="173"/>
      <c r="J69" s="174">
        <f>J187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2024-2026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PS03b - Karlovarsko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Karlovarsko</v>
      </c>
      <c r="G83" s="39"/>
      <c r="H83" s="39"/>
      <c r="I83" s="31" t="s">
        <v>23</v>
      </c>
      <c r="J83" s="71" t="str">
        <f>IF(J12="","",J12)</f>
        <v>28. 3. 2024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P90+P153+P181+P186</f>
        <v>0</v>
      </c>
      <c r="Q89" s="95"/>
      <c r="R89" s="184">
        <f>R90+R153+R181+R186</f>
        <v>1.6614199999999999</v>
      </c>
      <c r="S89" s="95"/>
      <c r="T89" s="184">
        <f>T90+T153+T181+T186</f>
        <v>1.9160000000000002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BK90+BK153+BK181+BK186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171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P91+P98+P146</f>
        <v>0</v>
      </c>
      <c r="Q90" s="194"/>
      <c r="R90" s="195">
        <f>R91+R98+R146</f>
        <v>1.61771</v>
      </c>
      <c r="S90" s="194"/>
      <c r="T90" s="195">
        <f>T91+T98+T146</f>
        <v>1.7060000000000002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114</v>
      </c>
      <c r="BK90" s="199">
        <f>BK91+BK98+BK146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123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SUM(P92:P97)</f>
        <v>0</v>
      </c>
      <c r="Q91" s="194"/>
      <c r="R91" s="195">
        <f>SUM(R92:R97)</f>
        <v>0.057170000000000006</v>
      </c>
      <c r="S91" s="194"/>
      <c r="T91" s="195">
        <f>SUM(T92:T97)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114</v>
      </c>
      <c r="BK91" s="199">
        <f>SUM(BK92:BK97)</f>
        <v>0</v>
      </c>
    </row>
    <row r="92" s="2" customFormat="1" ht="37.8" customHeight="1">
      <c r="A92" s="37"/>
      <c r="B92" s="38"/>
      <c r="C92" s="202" t="s">
        <v>173</v>
      </c>
      <c r="D92" s="202" t="s">
        <v>117</v>
      </c>
      <c r="E92" s="203" t="s">
        <v>174</v>
      </c>
      <c r="F92" s="204" t="s">
        <v>175</v>
      </c>
      <c r="G92" s="205" t="s">
        <v>176</v>
      </c>
      <c r="H92" s="206">
        <v>1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0.036799999999999999</v>
      </c>
      <c r="R92" s="211">
        <f>Q92*H92</f>
        <v>0.036799999999999999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178</v>
      </c>
    </row>
    <row r="93" s="2" customFormat="1">
      <c r="A93" s="37"/>
      <c r="B93" s="38"/>
      <c r="C93" s="39"/>
      <c r="D93" s="220" t="s">
        <v>179</v>
      </c>
      <c r="E93" s="39"/>
      <c r="F93" s="221" t="s">
        <v>180</v>
      </c>
      <c r="G93" s="39"/>
      <c r="H93" s="39"/>
      <c r="I93" s="222"/>
      <c r="J93" s="39"/>
      <c r="K93" s="39"/>
      <c r="L93" s="43"/>
      <c r="M93" s="223"/>
      <c r="N93" s="224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179</v>
      </c>
      <c r="AU93" s="16" t="s">
        <v>82</v>
      </c>
    </row>
    <row r="94" s="2" customFormat="1" ht="49.05" customHeight="1">
      <c r="A94" s="37"/>
      <c r="B94" s="38"/>
      <c r="C94" s="202" t="s">
        <v>181</v>
      </c>
      <c r="D94" s="202" t="s">
        <v>117</v>
      </c>
      <c r="E94" s="203" t="s">
        <v>182</v>
      </c>
      <c r="F94" s="204" t="s">
        <v>183</v>
      </c>
      <c r="G94" s="205" t="s">
        <v>184</v>
      </c>
      <c r="H94" s="206">
        <v>2</v>
      </c>
      <c r="I94" s="207"/>
      <c r="J94" s="208">
        <f>ROUND(I94*H94,2)</f>
        <v>0</v>
      </c>
      <c r="K94" s="204" t="s">
        <v>177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0.0093900000000000008</v>
      </c>
      <c r="R94" s="211">
        <f>Q94*H94</f>
        <v>0.018780000000000002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121</v>
      </c>
      <c r="AT94" s="213" t="s">
        <v>117</v>
      </c>
      <c r="AU94" s="213" t="s">
        <v>82</v>
      </c>
      <c r="AY94" s="16" t="s">
        <v>114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121</v>
      </c>
      <c r="BM94" s="213" t="s">
        <v>185</v>
      </c>
    </row>
    <row r="95" s="2" customFormat="1">
      <c r="A95" s="37"/>
      <c r="B95" s="38"/>
      <c r="C95" s="39"/>
      <c r="D95" s="220" t="s">
        <v>179</v>
      </c>
      <c r="E95" s="39"/>
      <c r="F95" s="221" t="s">
        <v>186</v>
      </c>
      <c r="G95" s="39"/>
      <c r="H95" s="39"/>
      <c r="I95" s="222"/>
      <c r="J95" s="39"/>
      <c r="K95" s="39"/>
      <c r="L95" s="43"/>
      <c r="M95" s="223"/>
      <c r="N95" s="224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82</v>
      </c>
    </row>
    <row r="96" s="2" customFormat="1" ht="33" customHeight="1">
      <c r="A96" s="37"/>
      <c r="B96" s="38"/>
      <c r="C96" s="202" t="s">
        <v>187</v>
      </c>
      <c r="D96" s="202" t="s">
        <v>117</v>
      </c>
      <c r="E96" s="203" t="s">
        <v>188</v>
      </c>
      <c r="F96" s="204" t="s">
        <v>189</v>
      </c>
      <c r="G96" s="205" t="s">
        <v>120</v>
      </c>
      <c r="H96" s="206">
        <v>1</v>
      </c>
      <c r="I96" s="207"/>
      <c r="J96" s="208">
        <f>ROUND(I96*H96,2)</f>
        <v>0</v>
      </c>
      <c r="K96" s="204" t="s">
        <v>177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0.0015900000000000001</v>
      </c>
      <c r="R96" s="211">
        <f>Q96*H96</f>
        <v>0.0015900000000000001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190</v>
      </c>
    </row>
    <row r="97" s="2" customFormat="1">
      <c r="A97" s="37"/>
      <c r="B97" s="38"/>
      <c r="C97" s="39"/>
      <c r="D97" s="220" t="s">
        <v>179</v>
      </c>
      <c r="E97" s="39"/>
      <c r="F97" s="221" t="s">
        <v>191</v>
      </c>
      <c r="G97" s="39"/>
      <c r="H97" s="39"/>
      <c r="I97" s="222"/>
      <c r="J97" s="39"/>
      <c r="K97" s="39"/>
      <c r="L97" s="43"/>
      <c r="M97" s="223"/>
      <c r="N97" s="224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82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139</v>
      </c>
      <c r="F98" s="200" t="s">
        <v>192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SUM(P99:P145)</f>
        <v>0</v>
      </c>
      <c r="Q98" s="194"/>
      <c r="R98" s="195">
        <f>SUM(R99:R145)</f>
        <v>1.56054</v>
      </c>
      <c r="S98" s="194"/>
      <c r="T98" s="195">
        <f>SUM(T99:T145)</f>
        <v>1.7060000000000002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SUM(BK99:BK145)</f>
        <v>0</v>
      </c>
    </row>
    <row r="99" s="2" customFormat="1" ht="24.15" customHeight="1">
      <c r="A99" s="37"/>
      <c r="B99" s="38"/>
      <c r="C99" s="202" t="s">
        <v>8</v>
      </c>
      <c r="D99" s="202" t="s">
        <v>117</v>
      </c>
      <c r="E99" s="203" t="s">
        <v>193</v>
      </c>
      <c r="F99" s="204" t="s">
        <v>194</v>
      </c>
      <c r="G99" s="205" t="s">
        <v>176</v>
      </c>
      <c r="H99" s="206">
        <v>1</v>
      </c>
      <c r="I99" s="207"/>
      <c r="J99" s="208">
        <f>ROUND(I99*H99,2)</f>
        <v>0</v>
      </c>
      <c r="K99" s="204" t="s">
        <v>177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0.14582000000000001</v>
      </c>
      <c r="R99" s="211">
        <f>Q99*H99</f>
        <v>0.14582000000000001</v>
      </c>
      <c r="S99" s="211">
        <v>0.112</v>
      </c>
      <c r="T99" s="211">
        <f>S99*H99</f>
        <v>0.112</v>
      </c>
      <c r="U99" s="212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121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121</v>
      </c>
      <c r="BM99" s="213" t="s">
        <v>195</v>
      </c>
    </row>
    <row r="100" s="2" customFormat="1">
      <c r="A100" s="37"/>
      <c r="B100" s="38"/>
      <c r="C100" s="39"/>
      <c r="D100" s="220" t="s">
        <v>179</v>
      </c>
      <c r="E100" s="39"/>
      <c r="F100" s="221" t="s">
        <v>196</v>
      </c>
      <c r="G100" s="39"/>
      <c r="H100" s="39"/>
      <c r="I100" s="222"/>
      <c r="J100" s="39"/>
      <c r="K100" s="39"/>
      <c r="L100" s="43"/>
      <c r="M100" s="223"/>
      <c r="N100" s="224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82</v>
      </c>
    </row>
    <row r="101" s="2" customFormat="1" ht="24.15" customHeight="1">
      <c r="A101" s="37"/>
      <c r="B101" s="38"/>
      <c r="C101" s="202" t="s">
        <v>157</v>
      </c>
      <c r="D101" s="202" t="s">
        <v>117</v>
      </c>
      <c r="E101" s="203" t="s">
        <v>197</v>
      </c>
      <c r="F101" s="204" t="s">
        <v>198</v>
      </c>
      <c r="G101" s="205" t="s">
        <v>176</v>
      </c>
      <c r="H101" s="206">
        <v>1</v>
      </c>
      <c r="I101" s="207"/>
      <c r="J101" s="208">
        <f>ROUND(I101*H101,2)</f>
        <v>0</v>
      </c>
      <c r="K101" s="204" t="s">
        <v>177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0.22417999999999999</v>
      </c>
      <c r="R101" s="211">
        <f>Q101*H101</f>
        <v>0.22417999999999999</v>
      </c>
      <c r="S101" s="211">
        <v>0.17299999999999999</v>
      </c>
      <c r="T101" s="211">
        <f>S101*H101</f>
        <v>0.17299999999999999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121</v>
      </c>
      <c r="AT101" s="213" t="s">
        <v>117</v>
      </c>
      <c r="AU101" s="213" t="s">
        <v>82</v>
      </c>
      <c r="AY101" s="16" t="s">
        <v>114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121</v>
      </c>
      <c r="BM101" s="213" t="s">
        <v>199</v>
      </c>
    </row>
    <row r="102" s="2" customFormat="1">
      <c r="A102" s="37"/>
      <c r="B102" s="38"/>
      <c r="C102" s="39"/>
      <c r="D102" s="220" t="s">
        <v>179</v>
      </c>
      <c r="E102" s="39"/>
      <c r="F102" s="221" t="s">
        <v>200</v>
      </c>
      <c r="G102" s="39"/>
      <c r="H102" s="39"/>
      <c r="I102" s="222"/>
      <c r="J102" s="39"/>
      <c r="K102" s="39"/>
      <c r="L102" s="43"/>
      <c r="M102" s="223"/>
      <c r="N102" s="224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82</v>
      </c>
    </row>
    <row r="103" s="2" customFormat="1" ht="24.15" customHeight="1">
      <c r="A103" s="37"/>
      <c r="B103" s="38"/>
      <c r="C103" s="202" t="s">
        <v>201</v>
      </c>
      <c r="D103" s="202" t="s">
        <v>117</v>
      </c>
      <c r="E103" s="203" t="s">
        <v>202</v>
      </c>
      <c r="F103" s="204" t="s">
        <v>203</v>
      </c>
      <c r="G103" s="205" t="s">
        <v>176</v>
      </c>
      <c r="H103" s="206">
        <v>1</v>
      </c>
      <c r="I103" s="207"/>
      <c r="J103" s="208">
        <f>ROUND(I103*H103,2)</f>
        <v>0</v>
      </c>
      <c r="K103" s="204" t="s">
        <v>177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0.22721</v>
      </c>
      <c r="R103" s="211">
        <f>Q103*H103</f>
        <v>0.22721</v>
      </c>
      <c r="S103" s="211">
        <v>0.17299999999999999</v>
      </c>
      <c r="T103" s="211">
        <f>S103*H103</f>
        <v>0.17299999999999999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121</v>
      </c>
      <c r="AT103" s="213" t="s">
        <v>117</v>
      </c>
      <c r="AU103" s="213" t="s">
        <v>82</v>
      </c>
      <c r="AY103" s="16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121</v>
      </c>
      <c r="BM103" s="213" t="s">
        <v>204</v>
      </c>
    </row>
    <row r="104" s="2" customFormat="1">
      <c r="A104" s="37"/>
      <c r="B104" s="38"/>
      <c r="C104" s="39"/>
      <c r="D104" s="220" t="s">
        <v>179</v>
      </c>
      <c r="E104" s="39"/>
      <c r="F104" s="221" t="s">
        <v>205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82</v>
      </c>
    </row>
    <row r="105" s="2" customFormat="1" ht="37.8" customHeight="1">
      <c r="A105" s="37"/>
      <c r="B105" s="38"/>
      <c r="C105" s="202" t="s">
        <v>206</v>
      </c>
      <c r="D105" s="202" t="s">
        <v>117</v>
      </c>
      <c r="E105" s="203" t="s">
        <v>207</v>
      </c>
      <c r="F105" s="204" t="s">
        <v>208</v>
      </c>
      <c r="G105" s="205" t="s">
        <v>184</v>
      </c>
      <c r="H105" s="206">
        <v>2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0.0021199999999999999</v>
      </c>
      <c r="R105" s="211">
        <f>Q105*H105</f>
        <v>0.0042399999999999998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121</v>
      </c>
      <c r="AT105" s="213" t="s">
        <v>117</v>
      </c>
      <c r="AU105" s="213" t="s">
        <v>82</v>
      </c>
      <c r="AY105" s="16" t="s">
        <v>114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121</v>
      </c>
      <c r="BM105" s="213" t="s">
        <v>209</v>
      </c>
    </row>
    <row r="106" s="2" customFormat="1">
      <c r="A106" s="37"/>
      <c r="B106" s="38"/>
      <c r="C106" s="39"/>
      <c r="D106" s="220" t="s">
        <v>179</v>
      </c>
      <c r="E106" s="39"/>
      <c r="F106" s="221" t="s">
        <v>210</v>
      </c>
      <c r="G106" s="39"/>
      <c r="H106" s="39"/>
      <c r="I106" s="222"/>
      <c r="J106" s="39"/>
      <c r="K106" s="39"/>
      <c r="L106" s="43"/>
      <c r="M106" s="223"/>
      <c r="N106" s="224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82</v>
      </c>
    </row>
    <row r="107" s="2" customFormat="1" ht="37.8" customHeight="1">
      <c r="A107" s="37"/>
      <c r="B107" s="38"/>
      <c r="C107" s="202" t="s">
        <v>7</v>
      </c>
      <c r="D107" s="202" t="s">
        <v>117</v>
      </c>
      <c r="E107" s="203" t="s">
        <v>211</v>
      </c>
      <c r="F107" s="204" t="s">
        <v>212</v>
      </c>
      <c r="G107" s="205" t="s">
        <v>184</v>
      </c>
      <c r="H107" s="206">
        <v>2</v>
      </c>
      <c r="I107" s="207"/>
      <c r="J107" s="208">
        <f>ROUND(I107*H107,2)</f>
        <v>0</v>
      </c>
      <c r="K107" s="204" t="s">
        <v>177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0.00281</v>
      </c>
      <c r="R107" s="211">
        <f>Q107*H107</f>
        <v>0.00562</v>
      </c>
      <c r="S107" s="211">
        <v>0</v>
      </c>
      <c r="T107" s="211">
        <f>S107*H107</f>
        <v>0</v>
      </c>
      <c r="U107" s="212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121</v>
      </c>
      <c r="AT107" s="213" t="s">
        <v>117</v>
      </c>
      <c r="AU107" s="213" t="s">
        <v>82</v>
      </c>
      <c r="AY107" s="16" t="s">
        <v>114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121</v>
      </c>
      <c r="BM107" s="213" t="s">
        <v>213</v>
      </c>
    </row>
    <row r="108" s="2" customFormat="1">
      <c r="A108" s="37"/>
      <c r="B108" s="38"/>
      <c r="C108" s="39"/>
      <c r="D108" s="220" t="s">
        <v>179</v>
      </c>
      <c r="E108" s="39"/>
      <c r="F108" s="221" t="s">
        <v>214</v>
      </c>
      <c r="G108" s="39"/>
      <c r="H108" s="39"/>
      <c r="I108" s="222"/>
      <c r="J108" s="39"/>
      <c r="K108" s="39"/>
      <c r="L108" s="43"/>
      <c r="M108" s="223"/>
      <c r="N108" s="224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82</v>
      </c>
    </row>
    <row r="109" s="2" customFormat="1" ht="37.8" customHeight="1">
      <c r="A109" s="37"/>
      <c r="B109" s="38"/>
      <c r="C109" s="202" t="s">
        <v>215</v>
      </c>
      <c r="D109" s="202" t="s">
        <v>117</v>
      </c>
      <c r="E109" s="203" t="s">
        <v>216</v>
      </c>
      <c r="F109" s="204" t="s">
        <v>217</v>
      </c>
      <c r="G109" s="205" t="s">
        <v>184</v>
      </c>
      <c r="H109" s="206">
        <v>2</v>
      </c>
      <c r="I109" s="207"/>
      <c r="J109" s="208">
        <f>ROUND(I109*H109,2)</f>
        <v>0</v>
      </c>
      <c r="K109" s="204" t="s">
        <v>177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0.00347</v>
      </c>
      <c r="R109" s="211">
        <f>Q109*H109</f>
        <v>0.00694</v>
      </c>
      <c r="S109" s="211">
        <v>0</v>
      </c>
      <c r="T109" s="211">
        <f>S109*H109</f>
        <v>0</v>
      </c>
      <c r="U109" s="212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121</v>
      </c>
      <c r="AT109" s="213" t="s">
        <v>117</v>
      </c>
      <c r="AU109" s="213" t="s">
        <v>82</v>
      </c>
      <c r="AY109" s="16" t="s">
        <v>114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121</v>
      </c>
      <c r="BM109" s="213" t="s">
        <v>218</v>
      </c>
    </row>
    <row r="110" s="2" customFormat="1">
      <c r="A110" s="37"/>
      <c r="B110" s="38"/>
      <c r="C110" s="39"/>
      <c r="D110" s="220" t="s">
        <v>179</v>
      </c>
      <c r="E110" s="39"/>
      <c r="F110" s="221" t="s">
        <v>219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82</v>
      </c>
    </row>
    <row r="111" s="2" customFormat="1" ht="24.15" customHeight="1">
      <c r="A111" s="37"/>
      <c r="B111" s="38"/>
      <c r="C111" s="202" t="s">
        <v>220</v>
      </c>
      <c r="D111" s="202" t="s">
        <v>117</v>
      </c>
      <c r="E111" s="203" t="s">
        <v>221</v>
      </c>
      <c r="F111" s="204" t="s">
        <v>222</v>
      </c>
      <c r="G111" s="205" t="s">
        <v>176</v>
      </c>
      <c r="H111" s="206">
        <v>1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0.14465</v>
      </c>
      <c r="R111" s="211">
        <f>Q111*H111</f>
        <v>0.14465</v>
      </c>
      <c r="S111" s="211">
        <v>0.112</v>
      </c>
      <c r="T111" s="211">
        <f>S111*H111</f>
        <v>0.112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121</v>
      </c>
      <c r="AT111" s="213" t="s">
        <v>117</v>
      </c>
      <c r="AU111" s="213" t="s">
        <v>82</v>
      </c>
      <c r="AY111" s="16" t="s">
        <v>114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121</v>
      </c>
      <c r="BM111" s="213" t="s">
        <v>223</v>
      </c>
    </row>
    <row r="112" s="2" customFormat="1">
      <c r="A112" s="37"/>
      <c r="B112" s="38"/>
      <c r="C112" s="39"/>
      <c r="D112" s="220" t="s">
        <v>179</v>
      </c>
      <c r="E112" s="39"/>
      <c r="F112" s="221" t="s">
        <v>224</v>
      </c>
      <c r="G112" s="39"/>
      <c r="H112" s="39"/>
      <c r="I112" s="222"/>
      <c r="J112" s="39"/>
      <c r="K112" s="39"/>
      <c r="L112" s="43"/>
      <c r="M112" s="223"/>
      <c r="N112" s="224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82</v>
      </c>
    </row>
    <row r="113" s="2" customFormat="1" ht="24.15" customHeight="1">
      <c r="A113" s="37"/>
      <c r="B113" s="38"/>
      <c r="C113" s="202" t="s">
        <v>225</v>
      </c>
      <c r="D113" s="202" t="s">
        <v>117</v>
      </c>
      <c r="E113" s="203" t="s">
        <v>226</v>
      </c>
      <c r="F113" s="204" t="s">
        <v>227</v>
      </c>
      <c r="G113" s="205" t="s">
        <v>176</v>
      </c>
      <c r="H113" s="206">
        <v>1</v>
      </c>
      <c r="I113" s="207"/>
      <c r="J113" s="208">
        <f>ROUND(I113*H113,2)</f>
        <v>0</v>
      </c>
      <c r="K113" s="204" t="s">
        <v>177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0.22344</v>
      </c>
      <c r="R113" s="211">
        <f>Q113*H113</f>
        <v>0.22344</v>
      </c>
      <c r="S113" s="211">
        <v>0.17299999999999999</v>
      </c>
      <c r="T113" s="211">
        <f>S113*H113</f>
        <v>0.17299999999999999</v>
      </c>
      <c r="U113" s="212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121</v>
      </c>
      <c r="AT113" s="213" t="s">
        <v>117</v>
      </c>
      <c r="AU113" s="213" t="s">
        <v>82</v>
      </c>
      <c r="AY113" s="16" t="s">
        <v>114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121</v>
      </c>
      <c r="BM113" s="213" t="s">
        <v>228</v>
      </c>
    </row>
    <row r="114" s="2" customFormat="1">
      <c r="A114" s="37"/>
      <c r="B114" s="38"/>
      <c r="C114" s="39"/>
      <c r="D114" s="220" t="s">
        <v>179</v>
      </c>
      <c r="E114" s="39"/>
      <c r="F114" s="221" t="s">
        <v>229</v>
      </c>
      <c r="G114" s="39"/>
      <c r="H114" s="39"/>
      <c r="I114" s="222"/>
      <c r="J114" s="39"/>
      <c r="K114" s="39"/>
      <c r="L114" s="43"/>
      <c r="M114" s="223"/>
      <c r="N114" s="224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82</v>
      </c>
    </row>
    <row r="115" s="2" customFormat="1" ht="24.15" customHeight="1">
      <c r="A115" s="37"/>
      <c r="B115" s="38"/>
      <c r="C115" s="202" t="s">
        <v>230</v>
      </c>
      <c r="D115" s="202" t="s">
        <v>117</v>
      </c>
      <c r="E115" s="203" t="s">
        <v>231</v>
      </c>
      <c r="F115" s="204" t="s">
        <v>232</v>
      </c>
      <c r="G115" s="205" t="s">
        <v>176</v>
      </c>
      <c r="H115" s="206">
        <v>1</v>
      </c>
      <c r="I115" s="207"/>
      <c r="J115" s="208">
        <f>ROUND(I115*H115,2)</f>
        <v>0</v>
      </c>
      <c r="K115" s="204" t="s">
        <v>177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0.22606000000000001</v>
      </c>
      <c r="R115" s="211">
        <f>Q115*H115</f>
        <v>0.22606000000000001</v>
      </c>
      <c r="S115" s="211">
        <v>0.17299999999999999</v>
      </c>
      <c r="T115" s="211">
        <f>S115*H115</f>
        <v>0.17299999999999999</v>
      </c>
      <c r="U115" s="212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121</v>
      </c>
      <c r="AT115" s="213" t="s">
        <v>117</v>
      </c>
      <c r="AU115" s="213" t="s">
        <v>82</v>
      </c>
      <c r="AY115" s="16" t="s">
        <v>114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121</v>
      </c>
      <c r="BM115" s="213" t="s">
        <v>233</v>
      </c>
    </row>
    <row r="116" s="2" customFormat="1">
      <c r="A116" s="37"/>
      <c r="B116" s="38"/>
      <c r="C116" s="39"/>
      <c r="D116" s="220" t="s">
        <v>179</v>
      </c>
      <c r="E116" s="39"/>
      <c r="F116" s="221" t="s">
        <v>234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82</v>
      </c>
    </row>
    <row r="117" s="2" customFormat="1" ht="37.8" customHeight="1">
      <c r="A117" s="37"/>
      <c r="B117" s="38"/>
      <c r="C117" s="202" t="s">
        <v>235</v>
      </c>
      <c r="D117" s="202" t="s">
        <v>117</v>
      </c>
      <c r="E117" s="203" t="s">
        <v>236</v>
      </c>
      <c r="F117" s="204" t="s">
        <v>237</v>
      </c>
      <c r="G117" s="205" t="s">
        <v>184</v>
      </c>
      <c r="H117" s="206">
        <v>2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0.0010300000000000001</v>
      </c>
      <c r="R117" s="211">
        <f>Q117*H117</f>
        <v>0.0020600000000000002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121</v>
      </c>
      <c r="AT117" s="213" t="s">
        <v>117</v>
      </c>
      <c r="AU117" s="213" t="s">
        <v>82</v>
      </c>
      <c r="AY117" s="16" t="s">
        <v>114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121</v>
      </c>
      <c r="BM117" s="213" t="s">
        <v>238</v>
      </c>
    </row>
    <row r="118" s="2" customFormat="1">
      <c r="A118" s="37"/>
      <c r="B118" s="38"/>
      <c r="C118" s="39"/>
      <c r="D118" s="220" t="s">
        <v>179</v>
      </c>
      <c r="E118" s="39"/>
      <c r="F118" s="221" t="s">
        <v>239</v>
      </c>
      <c r="G118" s="39"/>
      <c r="H118" s="39"/>
      <c r="I118" s="222"/>
      <c r="J118" s="39"/>
      <c r="K118" s="39"/>
      <c r="L118" s="43"/>
      <c r="M118" s="223"/>
      <c r="N118" s="224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82</v>
      </c>
    </row>
    <row r="119" s="2" customFormat="1" ht="37.8" customHeight="1">
      <c r="A119" s="37"/>
      <c r="B119" s="38"/>
      <c r="C119" s="202" t="s">
        <v>240</v>
      </c>
      <c r="D119" s="202" t="s">
        <v>117</v>
      </c>
      <c r="E119" s="203" t="s">
        <v>241</v>
      </c>
      <c r="F119" s="204" t="s">
        <v>242</v>
      </c>
      <c r="G119" s="205" t="s">
        <v>184</v>
      </c>
      <c r="H119" s="206">
        <v>2</v>
      </c>
      <c r="I119" s="207"/>
      <c r="J119" s="208">
        <f>ROUND(I119*H119,2)</f>
        <v>0</v>
      </c>
      <c r="K119" s="204" t="s">
        <v>177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0.0013500000000000001</v>
      </c>
      <c r="R119" s="211">
        <f>Q119*H119</f>
        <v>0.0027000000000000001</v>
      </c>
      <c r="S119" s="211">
        <v>0</v>
      </c>
      <c r="T119" s="211">
        <f>S119*H119</f>
        <v>0</v>
      </c>
      <c r="U119" s="212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121</v>
      </c>
      <c r="AT119" s="213" t="s">
        <v>117</v>
      </c>
      <c r="AU119" s="213" t="s">
        <v>82</v>
      </c>
      <c r="AY119" s="16" t="s">
        <v>114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121</v>
      </c>
      <c r="BM119" s="213" t="s">
        <v>243</v>
      </c>
    </row>
    <row r="120" s="2" customFormat="1">
      <c r="A120" s="37"/>
      <c r="B120" s="38"/>
      <c r="C120" s="39"/>
      <c r="D120" s="220" t="s">
        <v>179</v>
      </c>
      <c r="E120" s="39"/>
      <c r="F120" s="221" t="s">
        <v>244</v>
      </c>
      <c r="G120" s="39"/>
      <c r="H120" s="39"/>
      <c r="I120" s="222"/>
      <c r="J120" s="39"/>
      <c r="K120" s="39"/>
      <c r="L120" s="43"/>
      <c r="M120" s="223"/>
      <c r="N120" s="224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82</v>
      </c>
    </row>
    <row r="121" s="2" customFormat="1" ht="37.8" customHeight="1">
      <c r="A121" s="37"/>
      <c r="B121" s="38"/>
      <c r="C121" s="202" t="s">
        <v>245</v>
      </c>
      <c r="D121" s="202" t="s">
        <v>117</v>
      </c>
      <c r="E121" s="203" t="s">
        <v>246</v>
      </c>
      <c r="F121" s="204" t="s">
        <v>247</v>
      </c>
      <c r="G121" s="205" t="s">
        <v>184</v>
      </c>
      <c r="H121" s="206">
        <v>2</v>
      </c>
      <c r="I121" s="207"/>
      <c r="J121" s="208">
        <f>ROUND(I121*H121,2)</f>
        <v>0</v>
      </c>
      <c r="K121" s="204" t="s">
        <v>177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0.00167</v>
      </c>
      <c r="R121" s="211">
        <f>Q121*H121</f>
        <v>0.0033400000000000001</v>
      </c>
      <c r="S121" s="211">
        <v>0</v>
      </c>
      <c r="T121" s="211">
        <f>S121*H121</f>
        <v>0</v>
      </c>
      <c r="U121" s="212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121</v>
      </c>
      <c r="AT121" s="213" t="s">
        <v>117</v>
      </c>
      <c r="AU121" s="213" t="s">
        <v>82</v>
      </c>
      <c r="AY121" s="16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121</v>
      </c>
      <c r="BM121" s="213" t="s">
        <v>248</v>
      </c>
    </row>
    <row r="122" s="2" customFormat="1">
      <c r="A122" s="37"/>
      <c r="B122" s="38"/>
      <c r="C122" s="39"/>
      <c r="D122" s="220" t="s">
        <v>179</v>
      </c>
      <c r="E122" s="39"/>
      <c r="F122" s="221" t="s">
        <v>249</v>
      </c>
      <c r="G122" s="39"/>
      <c r="H122" s="39"/>
      <c r="I122" s="222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82</v>
      </c>
    </row>
    <row r="123" s="2" customFormat="1" ht="24.15" customHeight="1">
      <c r="A123" s="37"/>
      <c r="B123" s="38"/>
      <c r="C123" s="202" t="s">
        <v>250</v>
      </c>
      <c r="D123" s="202" t="s">
        <v>117</v>
      </c>
      <c r="E123" s="203" t="s">
        <v>251</v>
      </c>
      <c r="F123" s="204" t="s">
        <v>252</v>
      </c>
      <c r="G123" s="205" t="s">
        <v>120</v>
      </c>
      <c r="H123" s="206">
        <v>3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0.015469999999999999</v>
      </c>
      <c r="R123" s="211">
        <f>Q123*H123</f>
        <v>0.04641</v>
      </c>
      <c r="S123" s="211">
        <v>0</v>
      </c>
      <c r="T123" s="211">
        <f>S123*H123</f>
        <v>0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121</v>
      </c>
      <c r="AT123" s="213" t="s">
        <v>117</v>
      </c>
      <c r="AU123" s="213" t="s">
        <v>82</v>
      </c>
      <c r="AY123" s="16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121</v>
      </c>
      <c r="BM123" s="213" t="s">
        <v>253</v>
      </c>
    </row>
    <row r="124" s="2" customFormat="1">
      <c r="A124" s="37"/>
      <c r="B124" s="38"/>
      <c r="C124" s="39"/>
      <c r="D124" s="220" t="s">
        <v>179</v>
      </c>
      <c r="E124" s="39"/>
      <c r="F124" s="221" t="s">
        <v>254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82</v>
      </c>
    </row>
    <row r="125" s="2" customFormat="1" ht="16.5" customHeight="1">
      <c r="A125" s="37"/>
      <c r="B125" s="38"/>
      <c r="C125" s="225" t="s">
        <v>255</v>
      </c>
      <c r="D125" s="225" t="s">
        <v>256</v>
      </c>
      <c r="E125" s="226" t="s">
        <v>257</v>
      </c>
      <c r="F125" s="227" t="s">
        <v>258</v>
      </c>
      <c r="G125" s="228" t="s">
        <v>120</v>
      </c>
      <c r="H125" s="229">
        <v>3</v>
      </c>
      <c r="I125" s="230"/>
      <c r="J125" s="231">
        <f>ROUND(I125*H125,2)</f>
        <v>0</v>
      </c>
      <c r="K125" s="227" t="s">
        <v>177</v>
      </c>
      <c r="L125" s="232"/>
      <c r="M125" s="233" t="s">
        <v>19</v>
      </c>
      <c r="N125" s="234" t="s">
        <v>43</v>
      </c>
      <c r="O125" s="83"/>
      <c r="P125" s="211">
        <f>O125*H125</f>
        <v>0</v>
      </c>
      <c r="Q125" s="211">
        <v>0.0015</v>
      </c>
      <c r="R125" s="211">
        <f>Q125*H125</f>
        <v>0.0045000000000000005</v>
      </c>
      <c r="S125" s="211">
        <v>0</v>
      </c>
      <c r="T125" s="211">
        <f>S125*H125</f>
        <v>0</v>
      </c>
      <c r="U125" s="212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136</v>
      </c>
      <c r="AT125" s="213" t="s">
        <v>256</v>
      </c>
      <c r="AU125" s="213" t="s">
        <v>82</v>
      </c>
      <c r="AY125" s="16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121</v>
      </c>
      <c r="BM125" s="213" t="s">
        <v>259</v>
      </c>
    </row>
    <row r="126" s="2" customFormat="1" ht="24.15" customHeight="1">
      <c r="A126" s="37"/>
      <c r="B126" s="38"/>
      <c r="C126" s="202" t="s">
        <v>260</v>
      </c>
      <c r="D126" s="202" t="s">
        <v>117</v>
      </c>
      <c r="E126" s="203" t="s">
        <v>261</v>
      </c>
      <c r="F126" s="204" t="s">
        <v>262</v>
      </c>
      <c r="G126" s="205" t="s">
        <v>120</v>
      </c>
      <c r="H126" s="206">
        <v>25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0.01155</v>
      </c>
      <c r="R126" s="211">
        <f>Q126*H126</f>
        <v>0.28875000000000001</v>
      </c>
      <c r="S126" s="211">
        <v>0</v>
      </c>
      <c r="T126" s="211">
        <f>S126*H126</f>
        <v>0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121</v>
      </c>
      <c r="AT126" s="213" t="s">
        <v>117</v>
      </c>
      <c r="AU126" s="213" t="s">
        <v>82</v>
      </c>
      <c r="AY126" s="16" t="s">
        <v>114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121</v>
      </c>
      <c r="BM126" s="213" t="s">
        <v>263</v>
      </c>
    </row>
    <row r="127" s="2" customFormat="1">
      <c r="A127" s="37"/>
      <c r="B127" s="38"/>
      <c r="C127" s="39"/>
      <c r="D127" s="220" t="s">
        <v>179</v>
      </c>
      <c r="E127" s="39"/>
      <c r="F127" s="221" t="s">
        <v>264</v>
      </c>
      <c r="G127" s="39"/>
      <c r="H127" s="39"/>
      <c r="I127" s="222"/>
      <c r="J127" s="39"/>
      <c r="K127" s="39"/>
      <c r="L127" s="43"/>
      <c r="M127" s="223"/>
      <c r="N127" s="224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82</v>
      </c>
    </row>
    <row r="128" s="2" customFormat="1" ht="16.5" customHeight="1">
      <c r="A128" s="37"/>
      <c r="B128" s="38"/>
      <c r="C128" s="225" t="s">
        <v>265</v>
      </c>
      <c r="D128" s="225" t="s">
        <v>256</v>
      </c>
      <c r="E128" s="226" t="s">
        <v>266</v>
      </c>
      <c r="F128" s="227" t="s">
        <v>267</v>
      </c>
      <c r="G128" s="228" t="s">
        <v>120</v>
      </c>
      <c r="H128" s="229">
        <v>3</v>
      </c>
      <c r="I128" s="230"/>
      <c r="J128" s="231">
        <f>ROUND(I128*H128,2)</f>
        <v>0</v>
      </c>
      <c r="K128" s="227" t="s">
        <v>177</v>
      </c>
      <c r="L128" s="232"/>
      <c r="M128" s="233" t="s">
        <v>19</v>
      </c>
      <c r="N128" s="234" t="s">
        <v>43</v>
      </c>
      <c r="O128" s="83"/>
      <c r="P128" s="211">
        <f>O128*H128</f>
        <v>0</v>
      </c>
      <c r="Q128" s="211">
        <v>0.00012999999999999999</v>
      </c>
      <c r="R128" s="211">
        <f>Q128*H128</f>
        <v>0.00038999999999999994</v>
      </c>
      <c r="S128" s="211">
        <v>0</v>
      </c>
      <c r="T128" s="211">
        <f>S128*H128</f>
        <v>0</v>
      </c>
      <c r="U128" s="212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136</v>
      </c>
      <c r="AT128" s="213" t="s">
        <v>256</v>
      </c>
      <c r="AU128" s="213" t="s">
        <v>82</v>
      </c>
      <c r="AY128" s="16" t="s">
        <v>114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121</v>
      </c>
      <c r="BM128" s="213" t="s">
        <v>268</v>
      </c>
    </row>
    <row r="129" s="2" customFormat="1" ht="16.5" customHeight="1">
      <c r="A129" s="37"/>
      <c r="B129" s="38"/>
      <c r="C129" s="225" t="s">
        <v>269</v>
      </c>
      <c r="D129" s="225" t="s">
        <v>256</v>
      </c>
      <c r="E129" s="226" t="s">
        <v>270</v>
      </c>
      <c r="F129" s="227" t="s">
        <v>271</v>
      </c>
      <c r="G129" s="228" t="s">
        <v>120</v>
      </c>
      <c r="H129" s="229">
        <v>5</v>
      </c>
      <c r="I129" s="230"/>
      <c r="J129" s="231">
        <f>ROUND(I129*H129,2)</f>
        <v>0</v>
      </c>
      <c r="K129" s="227" t="s">
        <v>177</v>
      </c>
      <c r="L129" s="232"/>
      <c r="M129" s="233" t="s">
        <v>19</v>
      </c>
      <c r="N129" s="234" t="s">
        <v>43</v>
      </c>
      <c r="O129" s="83"/>
      <c r="P129" s="211">
        <f>O129*H129</f>
        <v>0</v>
      </c>
      <c r="Q129" s="211">
        <v>0.00014999999999999999</v>
      </c>
      <c r="R129" s="211">
        <f>Q129*H129</f>
        <v>0.00074999999999999991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136</v>
      </c>
      <c r="AT129" s="213" t="s">
        <v>256</v>
      </c>
      <c r="AU129" s="213" t="s">
        <v>82</v>
      </c>
      <c r="AY129" s="16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121</v>
      </c>
      <c r="BM129" s="213" t="s">
        <v>272</v>
      </c>
    </row>
    <row r="130" s="2" customFormat="1" ht="16.5" customHeight="1">
      <c r="A130" s="37"/>
      <c r="B130" s="38"/>
      <c r="C130" s="225" t="s">
        <v>273</v>
      </c>
      <c r="D130" s="225" t="s">
        <v>256</v>
      </c>
      <c r="E130" s="226" t="s">
        <v>274</v>
      </c>
      <c r="F130" s="227" t="s">
        <v>275</v>
      </c>
      <c r="G130" s="228" t="s">
        <v>120</v>
      </c>
      <c r="H130" s="229">
        <v>3</v>
      </c>
      <c r="I130" s="230"/>
      <c r="J130" s="231">
        <f>ROUND(I130*H130,2)</f>
        <v>0</v>
      </c>
      <c r="K130" s="227" t="s">
        <v>177</v>
      </c>
      <c r="L130" s="232"/>
      <c r="M130" s="233" t="s">
        <v>19</v>
      </c>
      <c r="N130" s="234" t="s">
        <v>43</v>
      </c>
      <c r="O130" s="83"/>
      <c r="P130" s="211">
        <f>O130*H130</f>
        <v>0</v>
      </c>
      <c r="Q130" s="211">
        <v>0.00017000000000000001</v>
      </c>
      <c r="R130" s="211">
        <f>Q130*H130</f>
        <v>0.00051000000000000004</v>
      </c>
      <c r="S130" s="211">
        <v>0</v>
      </c>
      <c r="T130" s="211">
        <f>S130*H130</f>
        <v>0</v>
      </c>
      <c r="U130" s="212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136</v>
      </c>
      <c r="AT130" s="213" t="s">
        <v>256</v>
      </c>
      <c r="AU130" s="213" t="s">
        <v>82</v>
      </c>
      <c r="AY130" s="16" t="s">
        <v>114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121</v>
      </c>
      <c r="BM130" s="213" t="s">
        <v>276</v>
      </c>
    </row>
    <row r="131" s="2" customFormat="1" ht="16.5" customHeight="1">
      <c r="A131" s="37"/>
      <c r="B131" s="38"/>
      <c r="C131" s="225" t="s">
        <v>277</v>
      </c>
      <c r="D131" s="225" t="s">
        <v>256</v>
      </c>
      <c r="E131" s="226" t="s">
        <v>278</v>
      </c>
      <c r="F131" s="227" t="s">
        <v>279</v>
      </c>
      <c r="G131" s="228" t="s">
        <v>120</v>
      </c>
      <c r="H131" s="229">
        <v>1</v>
      </c>
      <c r="I131" s="230"/>
      <c r="J131" s="231">
        <f>ROUND(I131*H131,2)</f>
        <v>0</v>
      </c>
      <c r="K131" s="227" t="s">
        <v>177</v>
      </c>
      <c r="L131" s="232"/>
      <c r="M131" s="233" t="s">
        <v>19</v>
      </c>
      <c r="N131" s="234" t="s">
        <v>43</v>
      </c>
      <c r="O131" s="83"/>
      <c r="P131" s="211">
        <f>O131*H131</f>
        <v>0</v>
      </c>
      <c r="Q131" s="211">
        <v>0.00019000000000000001</v>
      </c>
      <c r="R131" s="211">
        <f>Q131*H131</f>
        <v>0.00019000000000000001</v>
      </c>
      <c r="S131" s="211">
        <v>0</v>
      </c>
      <c r="T131" s="211">
        <f>S131*H131</f>
        <v>0</v>
      </c>
      <c r="U131" s="212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136</v>
      </c>
      <c r="AT131" s="213" t="s">
        <v>256</v>
      </c>
      <c r="AU131" s="213" t="s">
        <v>82</v>
      </c>
      <c r="AY131" s="16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121</v>
      </c>
      <c r="BM131" s="213" t="s">
        <v>280</v>
      </c>
    </row>
    <row r="132" s="2" customFormat="1" ht="16.5" customHeight="1">
      <c r="A132" s="37"/>
      <c r="B132" s="38"/>
      <c r="C132" s="225" t="s">
        <v>281</v>
      </c>
      <c r="D132" s="225" t="s">
        <v>256</v>
      </c>
      <c r="E132" s="226" t="s">
        <v>282</v>
      </c>
      <c r="F132" s="227" t="s">
        <v>283</v>
      </c>
      <c r="G132" s="228" t="s">
        <v>120</v>
      </c>
      <c r="H132" s="229">
        <v>8</v>
      </c>
      <c r="I132" s="230"/>
      <c r="J132" s="231">
        <f>ROUND(I132*H132,2)</f>
        <v>0</v>
      </c>
      <c r="K132" s="227" t="s">
        <v>177</v>
      </c>
      <c r="L132" s="232"/>
      <c r="M132" s="233" t="s">
        <v>19</v>
      </c>
      <c r="N132" s="234" t="s">
        <v>43</v>
      </c>
      <c r="O132" s="83"/>
      <c r="P132" s="211">
        <f>O132*H132</f>
        <v>0</v>
      </c>
      <c r="Q132" s="211">
        <v>0.00021000000000000001</v>
      </c>
      <c r="R132" s="211">
        <f>Q132*H132</f>
        <v>0.0016800000000000001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136</v>
      </c>
      <c r="AT132" s="213" t="s">
        <v>256</v>
      </c>
      <c r="AU132" s="213" t="s">
        <v>82</v>
      </c>
      <c r="AY132" s="16" t="s">
        <v>114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121</v>
      </c>
      <c r="BM132" s="213" t="s">
        <v>284</v>
      </c>
    </row>
    <row r="133" s="2" customFormat="1" ht="16.5" customHeight="1">
      <c r="A133" s="37"/>
      <c r="B133" s="38"/>
      <c r="C133" s="225" t="s">
        <v>285</v>
      </c>
      <c r="D133" s="225" t="s">
        <v>256</v>
      </c>
      <c r="E133" s="226" t="s">
        <v>286</v>
      </c>
      <c r="F133" s="227" t="s">
        <v>287</v>
      </c>
      <c r="G133" s="228" t="s">
        <v>120</v>
      </c>
      <c r="H133" s="229">
        <v>5</v>
      </c>
      <c r="I133" s="230"/>
      <c r="J133" s="231">
        <f>ROUND(I133*H133,2)</f>
        <v>0</v>
      </c>
      <c r="K133" s="227" t="s">
        <v>177</v>
      </c>
      <c r="L133" s="232"/>
      <c r="M133" s="233" t="s">
        <v>19</v>
      </c>
      <c r="N133" s="234" t="s">
        <v>43</v>
      </c>
      <c r="O133" s="83"/>
      <c r="P133" s="211">
        <f>O133*H133</f>
        <v>0</v>
      </c>
      <c r="Q133" s="211">
        <v>0.00022000000000000001</v>
      </c>
      <c r="R133" s="211">
        <f>Q133*H133</f>
        <v>0.0011000000000000001</v>
      </c>
      <c r="S133" s="211">
        <v>0</v>
      </c>
      <c r="T133" s="211">
        <f>S133*H133</f>
        <v>0</v>
      </c>
      <c r="U133" s="212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136</v>
      </c>
      <c r="AT133" s="213" t="s">
        <v>256</v>
      </c>
      <c r="AU133" s="213" t="s">
        <v>82</v>
      </c>
      <c r="AY133" s="16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121</v>
      </c>
      <c r="BM133" s="213" t="s">
        <v>288</v>
      </c>
    </row>
    <row r="134" s="2" customFormat="1" ht="24.15" customHeight="1">
      <c r="A134" s="37"/>
      <c r="B134" s="38"/>
      <c r="C134" s="202" t="s">
        <v>289</v>
      </c>
      <c r="D134" s="202" t="s">
        <v>117</v>
      </c>
      <c r="E134" s="203" t="s">
        <v>290</v>
      </c>
      <c r="F134" s="204" t="s">
        <v>291</v>
      </c>
      <c r="G134" s="205" t="s">
        <v>184</v>
      </c>
      <c r="H134" s="206">
        <v>10</v>
      </c>
      <c r="I134" s="207"/>
      <c r="J134" s="208">
        <f>ROUND(I134*H134,2)</f>
        <v>0</v>
      </c>
      <c r="K134" s="204" t="s">
        <v>177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0.001</v>
      </c>
      <c r="T134" s="211">
        <f>S134*H134</f>
        <v>0.01</v>
      </c>
      <c r="U134" s="212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121</v>
      </c>
      <c r="AT134" s="213" t="s">
        <v>117</v>
      </c>
      <c r="AU134" s="213" t="s">
        <v>82</v>
      </c>
      <c r="AY134" s="16" t="s">
        <v>114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121</v>
      </c>
      <c r="BM134" s="213" t="s">
        <v>292</v>
      </c>
    </row>
    <row r="135" s="2" customFormat="1">
      <c r="A135" s="37"/>
      <c r="B135" s="38"/>
      <c r="C135" s="39"/>
      <c r="D135" s="220" t="s">
        <v>179</v>
      </c>
      <c r="E135" s="39"/>
      <c r="F135" s="221" t="s">
        <v>293</v>
      </c>
      <c r="G135" s="39"/>
      <c r="H135" s="39"/>
      <c r="I135" s="222"/>
      <c r="J135" s="39"/>
      <c r="K135" s="39"/>
      <c r="L135" s="43"/>
      <c r="M135" s="223"/>
      <c r="N135" s="224"/>
      <c r="O135" s="83"/>
      <c r="P135" s="83"/>
      <c r="Q135" s="83"/>
      <c r="R135" s="83"/>
      <c r="S135" s="83"/>
      <c r="T135" s="83"/>
      <c r="U135" s="84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82</v>
      </c>
    </row>
    <row r="136" s="2" customFormat="1" ht="24.15" customHeight="1">
      <c r="A136" s="37"/>
      <c r="B136" s="38"/>
      <c r="C136" s="202" t="s">
        <v>294</v>
      </c>
      <c r="D136" s="202" t="s">
        <v>117</v>
      </c>
      <c r="E136" s="203" t="s">
        <v>295</v>
      </c>
      <c r="F136" s="204" t="s">
        <v>296</v>
      </c>
      <c r="G136" s="205" t="s">
        <v>184</v>
      </c>
      <c r="H136" s="206">
        <v>5</v>
      </c>
      <c r="I136" s="207"/>
      <c r="J136" s="208">
        <f>ROUND(I136*H136,2)</f>
        <v>0</v>
      </c>
      <c r="K136" s="204" t="s">
        <v>177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0.021999999999999999</v>
      </c>
      <c r="T136" s="211">
        <f>S136*H136</f>
        <v>0.10999999999999999</v>
      </c>
      <c r="U136" s="212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121</v>
      </c>
      <c r="AT136" s="213" t="s">
        <v>117</v>
      </c>
      <c r="AU136" s="213" t="s">
        <v>82</v>
      </c>
      <c r="AY136" s="16" t="s">
        <v>114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121</v>
      </c>
      <c r="BM136" s="213" t="s">
        <v>297</v>
      </c>
    </row>
    <row r="137" s="2" customFormat="1">
      <c r="A137" s="37"/>
      <c r="B137" s="38"/>
      <c r="C137" s="39"/>
      <c r="D137" s="220" t="s">
        <v>179</v>
      </c>
      <c r="E137" s="39"/>
      <c r="F137" s="221" t="s">
        <v>298</v>
      </c>
      <c r="G137" s="39"/>
      <c r="H137" s="39"/>
      <c r="I137" s="222"/>
      <c r="J137" s="39"/>
      <c r="K137" s="39"/>
      <c r="L137" s="43"/>
      <c r="M137" s="223"/>
      <c r="N137" s="224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82</v>
      </c>
    </row>
    <row r="138" s="2" customFormat="1" ht="24.15" customHeight="1">
      <c r="A138" s="37"/>
      <c r="B138" s="38"/>
      <c r="C138" s="202" t="s">
        <v>299</v>
      </c>
      <c r="D138" s="202" t="s">
        <v>117</v>
      </c>
      <c r="E138" s="203" t="s">
        <v>300</v>
      </c>
      <c r="F138" s="204" t="s">
        <v>301</v>
      </c>
      <c r="G138" s="205" t="s">
        <v>184</v>
      </c>
      <c r="H138" s="206">
        <v>5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</v>
      </c>
      <c r="R138" s="211">
        <f>Q138*H138</f>
        <v>0</v>
      </c>
      <c r="S138" s="211">
        <v>0.048000000000000001</v>
      </c>
      <c r="T138" s="211">
        <f>S138*H138</f>
        <v>0.23999999999999999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121</v>
      </c>
      <c r="AT138" s="213" t="s">
        <v>117</v>
      </c>
      <c r="AU138" s="213" t="s">
        <v>82</v>
      </c>
      <c r="AY138" s="16" t="s">
        <v>114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121</v>
      </c>
      <c r="BM138" s="213" t="s">
        <v>302</v>
      </c>
    </row>
    <row r="139" s="2" customFormat="1">
      <c r="A139" s="37"/>
      <c r="B139" s="38"/>
      <c r="C139" s="39"/>
      <c r="D139" s="220" t="s">
        <v>179</v>
      </c>
      <c r="E139" s="39"/>
      <c r="F139" s="221" t="s">
        <v>303</v>
      </c>
      <c r="G139" s="39"/>
      <c r="H139" s="39"/>
      <c r="I139" s="222"/>
      <c r="J139" s="39"/>
      <c r="K139" s="39"/>
      <c r="L139" s="43"/>
      <c r="M139" s="223"/>
      <c r="N139" s="224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82</v>
      </c>
    </row>
    <row r="140" s="2" customFormat="1" ht="24.15" customHeight="1">
      <c r="A140" s="37"/>
      <c r="B140" s="38"/>
      <c r="C140" s="202" t="s">
        <v>304</v>
      </c>
      <c r="D140" s="202" t="s">
        <v>117</v>
      </c>
      <c r="E140" s="203" t="s">
        <v>305</v>
      </c>
      <c r="F140" s="204" t="s">
        <v>306</v>
      </c>
      <c r="G140" s="205" t="s">
        <v>184</v>
      </c>
      <c r="H140" s="206">
        <v>5</v>
      </c>
      <c r="I140" s="207"/>
      <c r="J140" s="208">
        <f>ROUND(I140*H140,2)</f>
        <v>0</v>
      </c>
      <c r="K140" s="204" t="s">
        <v>177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0.001</v>
      </c>
      <c r="T140" s="211">
        <f>S140*H140</f>
        <v>0.0050000000000000001</v>
      </c>
      <c r="U140" s="212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121</v>
      </c>
      <c r="AT140" s="213" t="s">
        <v>117</v>
      </c>
      <c r="AU140" s="213" t="s">
        <v>82</v>
      </c>
      <c r="AY140" s="16" t="s">
        <v>114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121</v>
      </c>
      <c r="BM140" s="213" t="s">
        <v>307</v>
      </c>
    </row>
    <row r="141" s="2" customFormat="1">
      <c r="A141" s="37"/>
      <c r="B141" s="38"/>
      <c r="C141" s="39"/>
      <c r="D141" s="220" t="s">
        <v>179</v>
      </c>
      <c r="E141" s="39"/>
      <c r="F141" s="221" t="s">
        <v>308</v>
      </c>
      <c r="G141" s="39"/>
      <c r="H141" s="39"/>
      <c r="I141" s="222"/>
      <c r="J141" s="39"/>
      <c r="K141" s="39"/>
      <c r="L141" s="43"/>
      <c r="M141" s="223"/>
      <c r="N141" s="224"/>
      <c r="O141" s="83"/>
      <c r="P141" s="83"/>
      <c r="Q141" s="83"/>
      <c r="R141" s="83"/>
      <c r="S141" s="83"/>
      <c r="T141" s="83"/>
      <c r="U141" s="84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82</v>
      </c>
    </row>
    <row r="142" s="2" customFormat="1" ht="24.15" customHeight="1">
      <c r="A142" s="37"/>
      <c r="B142" s="38"/>
      <c r="C142" s="202" t="s">
        <v>309</v>
      </c>
      <c r="D142" s="202" t="s">
        <v>117</v>
      </c>
      <c r="E142" s="203" t="s">
        <v>310</v>
      </c>
      <c r="F142" s="204" t="s">
        <v>311</v>
      </c>
      <c r="G142" s="205" t="s">
        <v>184</v>
      </c>
      <c r="H142" s="206">
        <v>5</v>
      </c>
      <c r="I142" s="207"/>
      <c r="J142" s="208">
        <f>ROUND(I142*H142,2)</f>
        <v>0</v>
      </c>
      <c r="K142" s="204" t="s">
        <v>177</v>
      </c>
      <c r="L142" s="43"/>
      <c r="M142" s="209" t="s">
        <v>19</v>
      </c>
      <c r="N142" s="210" t="s">
        <v>43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0.027</v>
      </c>
      <c r="T142" s="211">
        <f>S142*H142</f>
        <v>0.13500000000000001</v>
      </c>
      <c r="U142" s="212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121</v>
      </c>
      <c r="AT142" s="213" t="s">
        <v>117</v>
      </c>
      <c r="AU142" s="213" t="s">
        <v>82</v>
      </c>
      <c r="AY142" s="16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121</v>
      </c>
      <c r="BM142" s="213" t="s">
        <v>312</v>
      </c>
    </row>
    <row r="143" s="2" customFormat="1">
      <c r="A143" s="37"/>
      <c r="B143" s="38"/>
      <c r="C143" s="39"/>
      <c r="D143" s="220" t="s">
        <v>179</v>
      </c>
      <c r="E143" s="39"/>
      <c r="F143" s="221" t="s">
        <v>313</v>
      </c>
      <c r="G143" s="39"/>
      <c r="H143" s="39"/>
      <c r="I143" s="222"/>
      <c r="J143" s="39"/>
      <c r="K143" s="39"/>
      <c r="L143" s="43"/>
      <c r="M143" s="223"/>
      <c r="N143" s="224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82</v>
      </c>
    </row>
    <row r="144" s="2" customFormat="1" ht="24.15" customHeight="1">
      <c r="A144" s="37"/>
      <c r="B144" s="38"/>
      <c r="C144" s="202" t="s">
        <v>314</v>
      </c>
      <c r="D144" s="202" t="s">
        <v>117</v>
      </c>
      <c r="E144" s="203" t="s">
        <v>315</v>
      </c>
      <c r="F144" s="204" t="s">
        <v>316</v>
      </c>
      <c r="G144" s="205" t="s">
        <v>184</v>
      </c>
      <c r="H144" s="206">
        <v>5</v>
      </c>
      <c r="I144" s="207"/>
      <c r="J144" s="208">
        <f>ROUND(I144*H144,2)</f>
        <v>0</v>
      </c>
      <c r="K144" s="204" t="s">
        <v>177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</v>
      </c>
      <c r="R144" s="211">
        <f>Q144*H144</f>
        <v>0</v>
      </c>
      <c r="S144" s="211">
        <v>0.058000000000000003</v>
      </c>
      <c r="T144" s="211">
        <f>S144*H144</f>
        <v>0.29000000000000004</v>
      </c>
      <c r="U144" s="212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121</v>
      </c>
      <c r="AT144" s="213" t="s">
        <v>117</v>
      </c>
      <c r="AU144" s="213" t="s">
        <v>82</v>
      </c>
      <c r="AY144" s="16" t="s">
        <v>114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121</v>
      </c>
      <c r="BM144" s="213" t="s">
        <v>317</v>
      </c>
    </row>
    <row r="145" s="2" customFormat="1">
      <c r="A145" s="37"/>
      <c r="B145" s="38"/>
      <c r="C145" s="39"/>
      <c r="D145" s="220" t="s">
        <v>179</v>
      </c>
      <c r="E145" s="39"/>
      <c r="F145" s="221" t="s">
        <v>318</v>
      </c>
      <c r="G145" s="39"/>
      <c r="H145" s="39"/>
      <c r="I145" s="222"/>
      <c r="J145" s="39"/>
      <c r="K145" s="39"/>
      <c r="L145" s="43"/>
      <c r="M145" s="223"/>
      <c r="N145" s="224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179</v>
      </c>
      <c r="AU145" s="16" t="s">
        <v>82</v>
      </c>
    </row>
    <row r="146" s="12" customFormat="1" ht="22.8" customHeight="1">
      <c r="A146" s="12"/>
      <c r="B146" s="186"/>
      <c r="C146" s="187"/>
      <c r="D146" s="188" t="s">
        <v>71</v>
      </c>
      <c r="E146" s="200" t="s">
        <v>319</v>
      </c>
      <c r="F146" s="200" t="s">
        <v>320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SUM(P147:P152)</f>
        <v>0</v>
      </c>
      <c r="Q146" s="194"/>
      <c r="R146" s="195">
        <f>SUM(R147:R152)</f>
        <v>0</v>
      </c>
      <c r="S146" s="194"/>
      <c r="T146" s="195">
        <f>SUM(T147:T152)</f>
        <v>0</v>
      </c>
      <c r="U146" s="196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80</v>
      </c>
      <c r="AT146" s="198" t="s">
        <v>71</v>
      </c>
      <c r="AU146" s="198" t="s">
        <v>80</v>
      </c>
      <c r="AY146" s="197" t="s">
        <v>114</v>
      </c>
      <c r="BK146" s="199">
        <f>SUM(BK147:BK152)</f>
        <v>0</v>
      </c>
    </row>
    <row r="147" s="2" customFormat="1" ht="21.75" customHeight="1">
      <c r="A147" s="37"/>
      <c r="B147" s="38"/>
      <c r="C147" s="202" t="s">
        <v>321</v>
      </c>
      <c r="D147" s="202" t="s">
        <v>117</v>
      </c>
      <c r="E147" s="203" t="s">
        <v>322</v>
      </c>
      <c r="F147" s="204" t="s">
        <v>323</v>
      </c>
      <c r="G147" s="205" t="s">
        <v>324</v>
      </c>
      <c r="H147" s="206">
        <v>1.9159999999999999</v>
      </c>
      <c r="I147" s="207"/>
      <c r="J147" s="208">
        <f>ROUND(I147*H147,2)</f>
        <v>0</v>
      </c>
      <c r="K147" s="204" t="s">
        <v>177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1">
        <f>S147*H147</f>
        <v>0</v>
      </c>
      <c r="U147" s="212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121</v>
      </c>
      <c r="AT147" s="213" t="s">
        <v>117</v>
      </c>
      <c r="AU147" s="213" t="s">
        <v>82</v>
      </c>
      <c r="AY147" s="16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121</v>
      </c>
      <c r="BM147" s="213" t="s">
        <v>325</v>
      </c>
    </row>
    <row r="148" s="2" customFormat="1">
      <c r="A148" s="37"/>
      <c r="B148" s="38"/>
      <c r="C148" s="39"/>
      <c r="D148" s="220" t="s">
        <v>179</v>
      </c>
      <c r="E148" s="39"/>
      <c r="F148" s="221" t="s">
        <v>326</v>
      </c>
      <c r="G148" s="39"/>
      <c r="H148" s="39"/>
      <c r="I148" s="222"/>
      <c r="J148" s="39"/>
      <c r="K148" s="39"/>
      <c r="L148" s="43"/>
      <c r="M148" s="223"/>
      <c r="N148" s="224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82</v>
      </c>
    </row>
    <row r="149" s="2" customFormat="1" ht="24.15" customHeight="1">
      <c r="A149" s="37"/>
      <c r="B149" s="38"/>
      <c r="C149" s="202" t="s">
        <v>327</v>
      </c>
      <c r="D149" s="202" t="s">
        <v>117</v>
      </c>
      <c r="E149" s="203" t="s">
        <v>328</v>
      </c>
      <c r="F149" s="204" t="s">
        <v>329</v>
      </c>
      <c r="G149" s="205" t="s">
        <v>324</v>
      </c>
      <c r="H149" s="206">
        <v>35</v>
      </c>
      <c r="I149" s="207"/>
      <c r="J149" s="208">
        <f>ROUND(I149*H149,2)</f>
        <v>0</v>
      </c>
      <c r="K149" s="204" t="s">
        <v>177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1">
        <f>S149*H149</f>
        <v>0</v>
      </c>
      <c r="U149" s="212" t="s">
        <v>19</v>
      </c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121</v>
      </c>
      <c r="AT149" s="213" t="s">
        <v>117</v>
      </c>
      <c r="AU149" s="213" t="s">
        <v>82</v>
      </c>
      <c r="AY149" s="16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121</v>
      </c>
      <c r="BM149" s="213" t="s">
        <v>330</v>
      </c>
    </row>
    <row r="150" s="2" customFormat="1">
      <c r="A150" s="37"/>
      <c r="B150" s="38"/>
      <c r="C150" s="39"/>
      <c r="D150" s="220" t="s">
        <v>179</v>
      </c>
      <c r="E150" s="39"/>
      <c r="F150" s="221" t="s">
        <v>331</v>
      </c>
      <c r="G150" s="39"/>
      <c r="H150" s="39"/>
      <c r="I150" s="222"/>
      <c r="J150" s="39"/>
      <c r="K150" s="39"/>
      <c r="L150" s="43"/>
      <c r="M150" s="223"/>
      <c r="N150" s="224"/>
      <c r="O150" s="83"/>
      <c r="P150" s="83"/>
      <c r="Q150" s="83"/>
      <c r="R150" s="83"/>
      <c r="S150" s="83"/>
      <c r="T150" s="83"/>
      <c r="U150" s="84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82</v>
      </c>
    </row>
    <row r="151" s="2" customFormat="1" ht="24.15" customHeight="1">
      <c r="A151" s="37"/>
      <c r="B151" s="38"/>
      <c r="C151" s="202" t="s">
        <v>332</v>
      </c>
      <c r="D151" s="202" t="s">
        <v>117</v>
      </c>
      <c r="E151" s="203" t="s">
        <v>333</v>
      </c>
      <c r="F151" s="204" t="s">
        <v>334</v>
      </c>
      <c r="G151" s="205" t="s">
        <v>324</v>
      </c>
      <c r="H151" s="206">
        <v>2</v>
      </c>
      <c r="I151" s="207"/>
      <c r="J151" s="208">
        <f>ROUND(I151*H151,2)</f>
        <v>0</v>
      </c>
      <c r="K151" s="204" t="s">
        <v>177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1">
        <f>S151*H151</f>
        <v>0</v>
      </c>
      <c r="U151" s="212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121</v>
      </c>
      <c r="AT151" s="213" t="s">
        <v>117</v>
      </c>
      <c r="AU151" s="213" t="s">
        <v>82</v>
      </c>
      <c r="AY151" s="16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121</v>
      </c>
      <c r="BM151" s="213" t="s">
        <v>335</v>
      </c>
    </row>
    <row r="152" s="2" customFormat="1">
      <c r="A152" s="37"/>
      <c r="B152" s="38"/>
      <c r="C152" s="39"/>
      <c r="D152" s="220" t="s">
        <v>179</v>
      </c>
      <c r="E152" s="39"/>
      <c r="F152" s="221" t="s">
        <v>336</v>
      </c>
      <c r="G152" s="39"/>
      <c r="H152" s="39"/>
      <c r="I152" s="222"/>
      <c r="J152" s="39"/>
      <c r="K152" s="39"/>
      <c r="L152" s="43"/>
      <c r="M152" s="223"/>
      <c r="N152" s="224"/>
      <c r="O152" s="83"/>
      <c r="P152" s="83"/>
      <c r="Q152" s="83"/>
      <c r="R152" s="83"/>
      <c r="S152" s="83"/>
      <c r="T152" s="83"/>
      <c r="U152" s="84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82</v>
      </c>
    </row>
    <row r="153" s="12" customFormat="1" ht="25.92" customHeight="1">
      <c r="A153" s="12"/>
      <c r="B153" s="186"/>
      <c r="C153" s="187"/>
      <c r="D153" s="188" t="s">
        <v>71</v>
      </c>
      <c r="E153" s="189" t="s">
        <v>337</v>
      </c>
      <c r="F153" s="189" t="s">
        <v>338</v>
      </c>
      <c r="G153" s="187"/>
      <c r="H153" s="187"/>
      <c r="I153" s="190"/>
      <c r="J153" s="191">
        <f>BK153</f>
        <v>0</v>
      </c>
      <c r="K153" s="187"/>
      <c r="L153" s="192"/>
      <c r="M153" s="193"/>
      <c r="N153" s="194"/>
      <c r="O153" s="194"/>
      <c r="P153" s="195">
        <f>P154+P167</f>
        <v>0</v>
      </c>
      <c r="Q153" s="194"/>
      <c r="R153" s="195">
        <f>R154+R167</f>
        <v>0.043709999999999999</v>
      </c>
      <c r="S153" s="194"/>
      <c r="T153" s="195">
        <f>T154+T167</f>
        <v>0.21000000000000002</v>
      </c>
      <c r="U153" s="196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82</v>
      </c>
      <c r="AT153" s="198" t="s">
        <v>71</v>
      </c>
      <c r="AU153" s="198" t="s">
        <v>72</v>
      </c>
      <c r="AY153" s="197" t="s">
        <v>114</v>
      </c>
      <c r="BK153" s="199">
        <f>BK154+BK167</f>
        <v>0</v>
      </c>
    </row>
    <row r="154" s="12" customFormat="1" ht="22.8" customHeight="1">
      <c r="A154" s="12"/>
      <c r="B154" s="186"/>
      <c r="C154" s="187"/>
      <c r="D154" s="188" t="s">
        <v>71</v>
      </c>
      <c r="E154" s="200" t="s">
        <v>339</v>
      </c>
      <c r="F154" s="200" t="s">
        <v>340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SUM(P155:P166)</f>
        <v>0</v>
      </c>
      <c r="Q154" s="194"/>
      <c r="R154" s="195">
        <f>SUM(R155:R166)</f>
        <v>0.0080099999999999998</v>
      </c>
      <c r="S154" s="194"/>
      <c r="T154" s="195">
        <f>SUM(T155:T166)</f>
        <v>0</v>
      </c>
      <c r="U154" s="196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82</v>
      </c>
      <c r="AT154" s="198" t="s">
        <v>71</v>
      </c>
      <c r="AU154" s="198" t="s">
        <v>80</v>
      </c>
      <c r="AY154" s="197" t="s">
        <v>114</v>
      </c>
      <c r="BK154" s="199">
        <f>SUM(BK155:BK166)</f>
        <v>0</v>
      </c>
    </row>
    <row r="155" s="2" customFormat="1" ht="24.15" customHeight="1">
      <c r="A155" s="37"/>
      <c r="B155" s="38"/>
      <c r="C155" s="202" t="s">
        <v>341</v>
      </c>
      <c r="D155" s="202" t="s">
        <v>117</v>
      </c>
      <c r="E155" s="203" t="s">
        <v>342</v>
      </c>
      <c r="F155" s="204" t="s">
        <v>343</v>
      </c>
      <c r="G155" s="205" t="s">
        <v>176</v>
      </c>
      <c r="H155" s="206">
        <v>1</v>
      </c>
      <c r="I155" s="207"/>
      <c r="J155" s="208">
        <f>ROUND(I155*H155,2)</f>
        <v>0</v>
      </c>
      <c r="K155" s="204" t="s">
        <v>177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0.00088000000000000003</v>
      </c>
      <c r="R155" s="211">
        <f>Q155*H155</f>
        <v>0.00088000000000000003</v>
      </c>
      <c r="S155" s="211">
        <v>0</v>
      </c>
      <c r="T155" s="211">
        <f>S155*H155</f>
        <v>0</v>
      </c>
      <c r="U155" s="212" t="s">
        <v>19</v>
      </c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344</v>
      </c>
      <c r="AT155" s="213" t="s">
        <v>117</v>
      </c>
      <c r="AU155" s="213" t="s">
        <v>82</v>
      </c>
      <c r="AY155" s="16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344</v>
      </c>
      <c r="BM155" s="213" t="s">
        <v>345</v>
      </c>
    </row>
    <row r="156" s="2" customFormat="1">
      <c r="A156" s="37"/>
      <c r="B156" s="38"/>
      <c r="C156" s="39"/>
      <c r="D156" s="220" t="s">
        <v>179</v>
      </c>
      <c r="E156" s="39"/>
      <c r="F156" s="221" t="s">
        <v>346</v>
      </c>
      <c r="G156" s="39"/>
      <c r="H156" s="39"/>
      <c r="I156" s="222"/>
      <c r="J156" s="39"/>
      <c r="K156" s="39"/>
      <c r="L156" s="43"/>
      <c r="M156" s="223"/>
      <c r="N156" s="224"/>
      <c r="O156" s="83"/>
      <c r="P156" s="83"/>
      <c r="Q156" s="83"/>
      <c r="R156" s="83"/>
      <c r="S156" s="83"/>
      <c r="T156" s="83"/>
      <c r="U156" s="84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82</v>
      </c>
    </row>
    <row r="157" s="2" customFormat="1" ht="24.15" customHeight="1">
      <c r="A157" s="37"/>
      <c r="B157" s="38"/>
      <c r="C157" s="202" t="s">
        <v>347</v>
      </c>
      <c r="D157" s="202" t="s">
        <v>117</v>
      </c>
      <c r="E157" s="203" t="s">
        <v>348</v>
      </c>
      <c r="F157" s="204" t="s">
        <v>349</v>
      </c>
      <c r="G157" s="205" t="s">
        <v>176</v>
      </c>
      <c r="H157" s="206">
        <v>2</v>
      </c>
      <c r="I157" s="207"/>
      <c r="J157" s="208">
        <f>ROUND(I157*H157,2)</f>
        <v>0</v>
      </c>
      <c r="K157" s="204" t="s">
        <v>177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0.00089999999999999998</v>
      </c>
      <c r="R157" s="211">
        <f>Q157*H157</f>
        <v>0.0018</v>
      </c>
      <c r="S157" s="211">
        <v>0</v>
      </c>
      <c r="T157" s="211">
        <f>S157*H157</f>
        <v>0</v>
      </c>
      <c r="U157" s="212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344</v>
      </c>
      <c r="AT157" s="213" t="s">
        <v>117</v>
      </c>
      <c r="AU157" s="213" t="s">
        <v>82</v>
      </c>
      <c r="AY157" s="16" t="s">
        <v>114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344</v>
      </c>
      <c r="BM157" s="213" t="s">
        <v>350</v>
      </c>
    </row>
    <row r="158" s="2" customFormat="1">
      <c r="A158" s="37"/>
      <c r="B158" s="38"/>
      <c r="C158" s="39"/>
      <c r="D158" s="220" t="s">
        <v>179</v>
      </c>
      <c r="E158" s="39"/>
      <c r="F158" s="221" t="s">
        <v>351</v>
      </c>
      <c r="G158" s="39"/>
      <c r="H158" s="39"/>
      <c r="I158" s="222"/>
      <c r="J158" s="39"/>
      <c r="K158" s="39"/>
      <c r="L158" s="43"/>
      <c r="M158" s="223"/>
      <c r="N158" s="224"/>
      <c r="O158" s="83"/>
      <c r="P158" s="83"/>
      <c r="Q158" s="83"/>
      <c r="R158" s="83"/>
      <c r="S158" s="83"/>
      <c r="T158" s="83"/>
      <c r="U158" s="84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82</v>
      </c>
    </row>
    <row r="159" s="2" customFormat="1" ht="21.75" customHeight="1">
      <c r="A159" s="37"/>
      <c r="B159" s="38"/>
      <c r="C159" s="202" t="s">
        <v>352</v>
      </c>
      <c r="D159" s="202" t="s">
        <v>117</v>
      </c>
      <c r="E159" s="203" t="s">
        <v>353</v>
      </c>
      <c r="F159" s="204" t="s">
        <v>354</v>
      </c>
      <c r="G159" s="205" t="s">
        <v>184</v>
      </c>
      <c r="H159" s="206">
        <v>5</v>
      </c>
      <c r="I159" s="207"/>
      <c r="J159" s="208">
        <f>ROUND(I159*H159,2)</f>
        <v>0</v>
      </c>
      <c r="K159" s="204" t="s">
        <v>177</v>
      </c>
      <c r="L159" s="43"/>
      <c r="M159" s="209" t="s">
        <v>19</v>
      </c>
      <c r="N159" s="210" t="s">
        <v>43</v>
      </c>
      <c r="O159" s="83"/>
      <c r="P159" s="211">
        <f>O159*H159</f>
        <v>0</v>
      </c>
      <c r="Q159" s="211">
        <v>0.00044999999999999999</v>
      </c>
      <c r="R159" s="211">
        <f>Q159*H159</f>
        <v>0.0022499999999999998</v>
      </c>
      <c r="S159" s="211">
        <v>0</v>
      </c>
      <c r="T159" s="211">
        <f>S159*H159</f>
        <v>0</v>
      </c>
      <c r="U159" s="212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344</v>
      </c>
      <c r="AT159" s="213" t="s">
        <v>117</v>
      </c>
      <c r="AU159" s="213" t="s">
        <v>82</v>
      </c>
      <c r="AY159" s="16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344</v>
      </c>
      <c r="BM159" s="213" t="s">
        <v>355</v>
      </c>
    </row>
    <row r="160" s="2" customFormat="1">
      <c r="A160" s="37"/>
      <c r="B160" s="38"/>
      <c r="C160" s="39"/>
      <c r="D160" s="220" t="s">
        <v>179</v>
      </c>
      <c r="E160" s="39"/>
      <c r="F160" s="221" t="s">
        <v>356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82</v>
      </c>
    </row>
    <row r="161" s="2" customFormat="1" ht="21.75" customHeight="1">
      <c r="A161" s="37"/>
      <c r="B161" s="38"/>
      <c r="C161" s="202" t="s">
        <v>357</v>
      </c>
      <c r="D161" s="202" t="s">
        <v>117</v>
      </c>
      <c r="E161" s="203" t="s">
        <v>358</v>
      </c>
      <c r="F161" s="204" t="s">
        <v>359</v>
      </c>
      <c r="G161" s="205" t="s">
        <v>184</v>
      </c>
      <c r="H161" s="206">
        <v>7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0.00044000000000000002</v>
      </c>
      <c r="R161" s="211">
        <f>Q161*H161</f>
        <v>0.0030800000000000003</v>
      </c>
      <c r="S161" s="211">
        <v>0</v>
      </c>
      <c r="T161" s="211">
        <f>S161*H161</f>
        <v>0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344</v>
      </c>
      <c r="AT161" s="213" t="s">
        <v>117</v>
      </c>
      <c r="AU161" s="213" t="s">
        <v>82</v>
      </c>
      <c r="AY161" s="16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344</v>
      </c>
      <c r="BM161" s="213" t="s">
        <v>360</v>
      </c>
    </row>
    <row r="162" s="2" customFormat="1">
      <c r="A162" s="37"/>
      <c r="B162" s="38"/>
      <c r="C162" s="39"/>
      <c r="D162" s="220" t="s">
        <v>179</v>
      </c>
      <c r="E162" s="39"/>
      <c r="F162" s="221" t="s">
        <v>361</v>
      </c>
      <c r="G162" s="39"/>
      <c r="H162" s="39"/>
      <c r="I162" s="222"/>
      <c r="J162" s="39"/>
      <c r="K162" s="39"/>
      <c r="L162" s="43"/>
      <c r="M162" s="223"/>
      <c r="N162" s="224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82</v>
      </c>
    </row>
    <row r="163" s="2" customFormat="1" ht="24.15" customHeight="1">
      <c r="A163" s="37"/>
      <c r="B163" s="38"/>
      <c r="C163" s="202" t="s">
        <v>362</v>
      </c>
      <c r="D163" s="202" t="s">
        <v>117</v>
      </c>
      <c r="E163" s="203" t="s">
        <v>363</v>
      </c>
      <c r="F163" s="204" t="s">
        <v>364</v>
      </c>
      <c r="G163" s="205" t="s">
        <v>324</v>
      </c>
      <c r="H163" s="206">
        <v>0.0080000000000000002</v>
      </c>
      <c r="I163" s="207"/>
      <c r="J163" s="208">
        <f>ROUND(I163*H163,2)</f>
        <v>0</v>
      </c>
      <c r="K163" s="204" t="s">
        <v>177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1">
        <f>S163*H163</f>
        <v>0</v>
      </c>
      <c r="U163" s="212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344</v>
      </c>
      <c r="AT163" s="213" t="s">
        <v>117</v>
      </c>
      <c r="AU163" s="213" t="s">
        <v>82</v>
      </c>
      <c r="AY163" s="16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344</v>
      </c>
      <c r="BM163" s="213" t="s">
        <v>365</v>
      </c>
    </row>
    <row r="164" s="2" customFormat="1">
      <c r="A164" s="37"/>
      <c r="B164" s="38"/>
      <c r="C164" s="39"/>
      <c r="D164" s="220" t="s">
        <v>179</v>
      </c>
      <c r="E164" s="39"/>
      <c r="F164" s="221" t="s">
        <v>366</v>
      </c>
      <c r="G164" s="39"/>
      <c r="H164" s="39"/>
      <c r="I164" s="222"/>
      <c r="J164" s="39"/>
      <c r="K164" s="39"/>
      <c r="L164" s="43"/>
      <c r="M164" s="223"/>
      <c r="N164" s="224"/>
      <c r="O164" s="83"/>
      <c r="P164" s="83"/>
      <c r="Q164" s="83"/>
      <c r="R164" s="83"/>
      <c r="S164" s="83"/>
      <c r="T164" s="83"/>
      <c r="U164" s="84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82</v>
      </c>
    </row>
    <row r="165" s="2" customFormat="1" ht="24.15" customHeight="1">
      <c r="A165" s="37"/>
      <c r="B165" s="38"/>
      <c r="C165" s="202" t="s">
        <v>367</v>
      </c>
      <c r="D165" s="202" t="s">
        <v>117</v>
      </c>
      <c r="E165" s="203" t="s">
        <v>368</v>
      </c>
      <c r="F165" s="204" t="s">
        <v>369</v>
      </c>
      <c r="G165" s="205" t="s">
        <v>324</v>
      </c>
      <c r="H165" s="206">
        <v>0.0080000000000000002</v>
      </c>
      <c r="I165" s="207"/>
      <c r="J165" s="208">
        <f>ROUND(I165*H165,2)</f>
        <v>0</v>
      </c>
      <c r="K165" s="204" t="s">
        <v>177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1">
        <f>S165*H165</f>
        <v>0</v>
      </c>
      <c r="U165" s="212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344</v>
      </c>
      <c r="AT165" s="213" t="s">
        <v>117</v>
      </c>
      <c r="AU165" s="213" t="s">
        <v>82</v>
      </c>
      <c r="AY165" s="16" t="s">
        <v>114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344</v>
      </c>
      <c r="BM165" s="213" t="s">
        <v>370</v>
      </c>
    </row>
    <row r="166" s="2" customFormat="1">
      <c r="A166" s="37"/>
      <c r="B166" s="38"/>
      <c r="C166" s="39"/>
      <c r="D166" s="220" t="s">
        <v>179</v>
      </c>
      <c r="E166" s="39"/>
      <c r="F166" s="221" t="s">
        <v>371</v>
      </c>
      <c r="G166" s="39"/>
      <c r="H166" s="39"/>
      <c r="I166" s="222"/>
      <c r="J166" s="39"/>
      <c r="K166" s="39"/>
      <c r="L166" s="43"/>
      <c r="M166" s="223"/>
      <c r="N166" s="224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82</v>
      </c>
    </row>
    <row r="167" s="12" customFormat="1" ht="22.8" customHeight="1">
      <c r="A167" s="12"/>
      <c r="B167" s="186"/>
      <c r="C167" s="187"/>
      <c r="D167" s="188" t="s">
        <v>71</v>
      </c>
      <c r="E167" s="200" t="s">
        <v>372</v>
      </c>
      <c r="F167" s="200" t="s">
        <v>373</v>
      </c>
      <c r="G167" s="187"/>
      <c r="H167" s="187"/>
      <c r="I167" s="190"/>
      <c r="J167" s="201">
        <f>BK167</f>
        <v>0</v>
      </c>
      <c r="K167" s="187"/>
      <c r="L167" s="192"/>
      <c r="M167" s="193"/>
      <c r="N167" s="194"/>
      <c r="O167" s="194"/>
      <c r="P167" s="195">
        <f>SUM(P168:P180)</f>
        <v>0</v>
      </c>
      <c r="Q167" s="194"/>
      <c r="R167" s="195">
        <f>SUM(R168:R180)</f>
        <v>0.035699999999999996</v>
      </c>
      <c r="S167" s="194"/>
      <c r="T167" s="195">
        <f>SUM(T168:T180)</f>
        <v>0.21000000000000002</v>
      </c>
      <c r="U167" s="196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7" t="s">
        <v>82</v>
      </c>
      <c r="AT167" s="198" t="s">
        <v>71</v>
      </c>
      <c r="AU167" s="198" t="s">
        <v>80</v>
      </c>
      <c r="AY167" s="197" t="s">
        <v>114</v>
      </c>
      <c r="BK167" s="199">
        <f>SUM(BK168:BK180)</f>
        <v>0</v>
      </c>
    </row>
    <row r="168" s="2" customFormat="1" ht="16.5" customHeight="1">
      <c r="A168" s="37"/>
      <c r="B168" s="38"/>
      <c r="C168" s="202" t="s">
        <v>82</v>
      </c>
      <c r="D168" s="202" t="s">
        <v>117</v>
      </c>
      <c r="E168" s="203" t="s">
        <v>374</v>
      </c>
      <c r="F168" s="204" t="s">
        <v>375</v>
      </c>
      <c r="G168" s="205" t="s">
        <v>184</v>
      </c>
      <c r="H168" s="206">
        <v>6</v>
      </c>
      <c r="I168" s="207"/>
      <c r="J168" s="208">
        <f>ROUND(I168*H168,2)</f>
        <v>0</v>
      </c>
      <c r="K168" s="204" t="s">
        <v>177</v>
      </c>
      <c r="L168" s="43"/>
      <c r="M168" s="209" t="s">
        <v>19</v>
      </c>
      <c r="N168" s="210" t="s">
        <v>43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1">
        <f>S168*H168</f>
        <v>0</v>
      </c>
      <c r="U168" s="212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344</v>
      </c>
      <c r="AT168" s="213" t="s">
        <v>117</v>
      </c>
      <c r="AU168" s="213" t="s">
        <v>82</v>
      </c>
      <c r="AY168" s="16" t="s">
        <v>114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80</v>
      </c>
      <c r="BK168" s="214">
        <f>ROUND(I168*H168,2)</f>
        <v>0</v>
      </c>
      <c r="BL168" s="16" t="s">
        <v>344</v>
      </c>
      <c r="BM168" s="213" t="s">
        <v>376</v>
      </c>
    </row>
    <row r="169" s="2" customFormat="1">
      <c r="A169" s="37"/>
      <c r="B169" s="38"/>
      <c r="C169" s="39"/>
      <c r="D169" s="220" t="s">
        <v>179</v>
      </c>
      <c r="E169" s="39"/>
      <c r="F169" s="221" t="s">
        <v>377</v>
      </c>
      <c r="G169" s="39"/>
      <c r="H169" s="39"/>
      <c r="I169" s="222"/>
      <c r="J169" s="39"/>
      <c r="K169" s="39"/>
      <c r="L169" s="43"/>
      <c r="M169" s="223"/>
      <c r="N169" s="224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82</v>
      </c>
    </row>
    <row r="170" s="2" customFormat="1" ht="16.5" customHeight="1">
      <c r="A170" s="37"/>
      <c r="B170" s="38"/>
      <c r="C170" s="225" t="s">
        <v>123</v>
      </c>
      <c r="D170" s="225" t="s">
        <v>256</v>
      </c>
      <c r="E170" s="226" t="s">
        <v>378</v>
      </c>
      <c r="F170" s="227" t="s">
        <v>379</v>
      </c>
      <c r="G170" s="228" t="s">
        <v>120</v>
      </c>
      <c r="H170" s="229">
        <v>1</v>
      </c>
      <c r="I170" s="230"/>
      <c r="J170" s="231">
        <f>ROUND(I170*H170,2)</f>
        <v>0</v>
      </c>
      <c r="K170" s="227" t="s">
        <v>177</v>
      </c>
      <c r="L170" s="232"/>
      <c r="M170" s="233" t="s">
        <v>19</v>
      </c>
      <c r="N170" s="234" t="s">
        <v>43</v>
      </c>
      <c r="O170" s="83"/>
      <c r="P170" s="211">
        <f>O170*H170</f>
        <v>0</v>
      </c>
      <c r="Q170" s="211">
        <v>0.0058999999999999999</v>
      </c>
      <c r="R170" s="211">
        <f>Q170*H170</f>
        <v>0.0058999999999999999</v>
      </c>
      <c r="S170" s="211">
        <v>0</v>
      </c>
      <c r="T170" s="211">
        <f>S170*H170</f>
        <v>0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235</v>
      </c>
      <c r="AT170" s="213" t="s">
        <v>256</v>
      </c>
      <c r="AU170" s="213" t="s">
        <v>82</v>
      </c>
      <c r="AY170" s="16" t="s">
        <v>114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344</v>
      </c>
      <c r="BM170" s="213" t="s">
        <v>380</v>
      </c>
    </row>
    <row r="171" s="2" customFormat="1" ht="16.5" customHeight="1">
      <c r="A171" s="37"/>
      <c r="B171" s="38"/>
      <c r="C171" s="225" t="s">
        <v>121</v>
      </c>
      <c r="D171" s="225" t="s">
        <v>256</v>
      </c>
      <c r="E171" s="226" t="s">
        <v>381</v>
      </c>
      <c r="F171" s="227" t="s">
        <v>382</v>
      </c>
      <c r="G171" s="228" t="s">
        <v>120</v>
      </c>
      <c r="H171" s="229">
        <v>1</v>
      </c>
      <c r="I171" s="230"/>
      <c r="J171" s="231">
        <f>ROUND(I171*H171,2)</f>
        <v>0</v>
      </c>
      <c r="K171" s="227" t="s">
        <v>177</v>
      </c>
      <c r="L171" s="232"/>
      <c r="M171" s="233" t="s">
        <v>19</v>
      </c>
      <c r="N171" s="234" t="s">
        <v>43</v>
      </c>
      <c r="O171" s="83"/>
      <c r="P171" s="211">
        <f>O171*H171</f>
        <v>0</v>
      </c>
      <c r="Q171" s="211">
        <v>0.011900000000000001</v>
      </c>
      <c r="R171" s="211">
        <f>Q171*H171</f>
        <v>0.011900000000000001</v>
      </c>
      <c r="S171" s="211">
        <v>0</v>
      </c>
      <c r="T171" s="211">
        <f>S171*H171</f>
        <v>0</v>
      </c>
      <c r="U171" s="212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235</v>
      </c>
      <c r="AT171" s="213" t="s">
        <v>256</v>
      </c>
      <c r="AU171" s="213" t="s">
        <v>82</v>
      </c>
      <c r="AY171" s="16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344</v>
      </c>
      <c r="BM171" s="213" t="s">
        <v>383</v>
      </c>
    </row>
    <row r="172" s="2" customFormat="1" ht="16.5" customHeight="1">
      <c r="A172" s="37"/>
      <c r="B172" s="38"/>
      <c r="C172" s="225" t="s">
        <v>127</v>
      </c>
      <c r="D172" s="225" t="s">
        <v>256</v>
      </c>
      <c r="E172" s="226" t="s">
        <v>384</v>
      </c>
      <c r="F172" s="227" t="s">
        <v>385</v>
      </c>
      <c r="G172" s="228" t="s">
        <v>120</v>
      </c>
      <c r="H172" s="229">
        <v>1</v>
      </c>
      <c r="I172" s="230"/>
      <c r="J172" s="231">
        <f>ROUND(I172*H172,2)</f>
        <v>0</v>
      </c>
      <c r="K172" s="227" t="s">
        <v>177</v>
      </c>
      <c r="L172" s="232"/>
      <c r="M172" s="233" t="s">
        <v>19</v>
      </c>
      <c r="N172" s="234" t="s">
        <v>43</v>
      </c>
      <c r="O172" s="83"/>
      <c r="P172" s="211">
        <f>O172*H172</f>
        <v>0</v>
      </c>
      <c r="Q172" s="211">
        <v>0.017899999999999999</v>
      </c>
      <c r="R172" s="211">
        <f>Q172*H172</f>
        <v>0.017899999999999999</v>
      </c>
      <c r="S172" s="211">
        <v>0</v>
      </c>
      <c r="T172" s="211">
        <f>S172*H172</f>
        <v>0</v>
      </c>
      <c r="U172" s="212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3" t="s">
        <v>235</v>
      </c>
      <c r="AT172" s="213" t="s">
        <v>256</v>
      </c>
      <c r="AU172" s="213" t="s">
        <v>82</v>
      </c>
      <c r="AY172" s="16" t="s">
        <v>114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80</v>
      </c>
      <c r="BK172" s="214">
        <f>ROUND(I172*H172,2)</f>
        <v>0</v>
      </c>
      <c r="BL172" s="16" t="s">
        <v>344</v>
      </c>
      <c r="BM172" s="213" t="s">
        <v>386</v>
      </c>
    </row>
    <row r="173" s="2" customFormat="1" ht="16.5" customHeight="1">
      <c r="A173" s="37"/>
      <c r="B173" s="38"/>
      <c r="C173" s="202" t="s">
        <v>144</v>
      </c>
      <c r="D173" s="202" t="s">
        <v>117</v>
      </c>
      <c r="E173" s="203" t="s">
        <v>387</v>
      </c>
      <c r="F173" s="204" t="s">
        <v>388</v>
      </c>
      <c r="G173" s="205" t="s">
        <v>184</v>
      </c>
      <c r="H173" s="206">
        <v>6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0.035000000000000003</v>
      </c>
      <c r="T173" s="211">
        <f>S173*H173</f>
        <v>0.21000000000000002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344</v>
      </c>
      <c r="AT173" s="213" t="s">
        <v>117</v>
      </c>
      <c r="AU173" s="213" t="s">
        <v>82</v>
      </c>
      <c r="AY173" s="16" t="s">
        <v>114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344</v>
      </c>
      <c r="BM173" s="213" t="s">
        <v>389</v>
      </c>
    </row>
    <row r="174" s="2" customFormat="1">
      <c r="A174" s="37"/>
      <c r="B174" s="38"/>
      <c r="C174" s="39"/>
      <c r="D174" s="220" t="s">
        <v>179</v>
      </c>
      <c r="E174" s="39"/>
      <c r="F174" s="221" t="s">
        <v>390</v>
      </c>
      <c r="G174" s="39"/>
      <c r="H174" s="39"/>
      <c r="I174" s="222"/>
      <c r="J174" s="39"/>
      <c r="K174" s="39"/>
      <c r="L174" s="43"/>
      <c r="M174" s="223"/>
      <c r="N174" s="224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179</v>
      </c>
      <c r="AU174" s="16" t="s">
        <v>82</v>
      </c>
    </row>
    <row r="175" s="2" customFormat="1" ht="24.15" customHeight="1">
      <c r="A175" s="37"/>
      <c r="B175" s="38"/>
      <c r="C175" s="202" t="s">
        <v>391</v>
      </c>
      <c r="D175" s="202" t="s">
        <v>117</v>
      </c>
      <c r="E175" s="203" t="s">
        <v>392</v>
      </c>
      <c r="F175" s="204" t="s">
        <v>393</v>
      </c>
      <c r="G175" s="205" t="s">
        <v>324</v>
      </c>
      <c r="H175" s="206">
        <v>0.035999999999999997</v>
      </c>
      <c r="I175" s="207"/>
      <c r="J175" s="208">
        <f>ROUND(I175*H175,2)</f>
        <v>0</v>
      </c>
      <c r="K175" s="204" t="s">
        <v>177</v>
      </c>
      <c r="L175" s="43"/>
      <c r="M175" s="209" t="s">
        <v>19</v>
      </c>
      <c r="N175" s="210" t="s">
        <v>43</v>
      </c>
      <c r="O175" s="83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1">
        <f>S175*H175</f>
        <v>0</v>
      </c>
      <c r="U175" s="212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3" t="s">
        <v>344</v>
      </c>
      <c r="AT175" s="213" t="s">
        <v>117</v>
      </c>
      <c r="AU175" s="213" t="s">
        <v>82</v>
      </c>
      <c r="AY175" s="16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80</v>
      </c>
      <c r="BK175" s="214">
        <f>ROUND(I175*H175,2)</f>
        <v>0</v>
      </c>
      <c r="BL175" s="16" t="s">
        <v>344</v>
      </c>
      <c r="BM175" s="213" t="s">
        <v>394</v>
      </c>
    </row>
    <row r="176" s="2" customFormat="1">
      <c r="A176" s="37"/>
      <c r="B176" s="38"/>
      <c r="C176" s="39"/>
      <c r="D176" s="220" t="s">
        <v>179</v>
      </c>
      <c r="E176" s="39"/>
      <c r="F176" s="221" t="s">
        <v>395</v>
      </c>
      <c r="G176" s="39"/>
      <c r="H176" s="39"/>
      <c r="I176" s="222"/>
      <c r="J176" s="39"/>
      <c r="K176" s="39"/>
      <c r="L176" s="43"/>
      <c r="M176" s="223"/>
      <c r="N176" s="224"/>
      <c r="O176" s="83"/>
      <c r="P176" s="83"/>
      <c r="Q176" s="83"/>
      <c r="R176" s="83"/>
      <c r="S176" s="83"/>
      <c r="T176" s="83"/>
      <c r="U176" s="84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82</v>
      </c>
    </row>
    <row r="177" s="2" customFormat="1" ht="33" customHeight="1">
      <c r="A177" s="37"/>
      <c r="B177" s="38"/>
      <c r="C177" s="202" t="s">
        <v>136</v>
      </c>
      <c r="D177" s="202" t="s">
        <v>117</v>
      </c>
      <c r="E177" s="203" t="s">
        <v>396</v>
      </c>
      <c r="F177" s="204" t="s">
        <v>397</v>
      </c>
      <c r="G177" s="205" t="s">
        <v>324</v>
      </c>
      <c r="H177" s="206">
        <v>0.035999999999999997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344</v>
      </c>
      <c r="AT177" s="213" t="s">
        <v>117</v>
      </c>
      <c r="AU177" s="213" t="s">
        <v>82</v>
      </c>
      <c r="AY177" s="16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344</v>
      </c>
      <c r="BM177" s="213" t="s">
        <v>398</v>
      </c>
    </row>
    <row r="178" s="2" customFormat="1">
      <c r="A178" s="37"/>
      <c r="B178" s="38"/>
      <c r="C178" s="39"/>
      <c r="D178" s="220" t="s">
        <v>179</v>
      </c>
      <c r="E178" s="39"/>
      <c r="F178" s="221" t="s">
        <v>399</v>
      </c>
      <c r="G178" s="39"/>
      <c r="H178" s="39"/>
      <c r="I178" s="222"/>
      <c r="J178" s="39"/>
      <c r="K178" s="39"/>
      <c r="L178" s="43"/>
      <c r="M178" s="223"/>
      <c r="N178" s="224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82</v>
      </c>
    </row>
    <row r="179" s="2" customFormat="1" ht="33" customHeight="1">
      <c r="A179" s="37"/>
      <c r="B179" s="38"/>
      <c r="C179" s="202" t="s">
        <v>139</v>
      </c>
      <c r="D179" s="202" t="s">
        <v>117</v>
      </c>
      <c r="E179" s="203" t="s">
        <v>400</v>
      </c>
      <c r="F179" s="204" t="s">
        <v>401</v>
      </c>
      <c r="G179" s="205" t="s">
        <v>324</v>
      </c>
      <c r="H179" s="206">
        <v>0.035999999999999997</v>
      </c>
      <c r="I179" s="207"/>
      <c r="J179" s="208">
        <f>ROUND(I179*H179,2)</f>
        <v>0</v>
      </c>
      <c r="K179" s="204" t="s">
        <v>177</v>
      </c>
      <c r="L179" s="43"/>
      <c r="M179" s="209" t="s">
        <v>19</v>
      </c>
      <c r="N179" s="210" t="s">
        <v>43</v>
      </c>
      <c r="O179" s="83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1">
        <f>S179*H179</f>
        <v>0</v>
      </c>
      <c r="U179" s="212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344</v>
      </c>
      <c r="AT179" s="213" t="s">
        <v>117</v>
      </c>
      <c r="AU179" s="213" t="s">
        <v>82</v>
      </c>
      <c r="AY179" s="16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80</v>
      </c>
      <c r="BK179" s="214">
        <f>ROUND(I179*H179,2)</f>
        <v>0</v>
      </c>
      <c r="BL179" s="16" t="s">
        <v>344</v>
      </c>
      <c r="BM179" s="213" t="s">
        <v>402</v>
      </c>
    </row>
    <row r="180" s="2" customFormat="1">
      <c r="A180" s="37"/>
      <c r="B180" s="38"/>
      <c r="C180" s="39"/>
      <c r="D180" s="220" t="s">
        <v>179</v>
      </c>
      <c r="E180" s="39"/>
      <c r="F180" s="221" t="s">
        <v>403</v>
      </c>
      <c r="G180" s="39"/>
      <c r="H180" s="39"/>
      <c r="I180" s="222"/>
      <c r="J180" s="39"/>
      <c r="K180" s="39"/>
      <c r="L180" s="43"/>
      <c r="M180" s="223"/>
      <c r="N180" s="224"/>
      <c r="O180" s="83"/>
      <c r="P180" s="83"/>
      <c r="Q180" s="83"/>
      <c r="R180" s="83"/>
      <c r="S180" s="83"/>
      <c r="T180" s="83"/>
      <c r="U180" s="84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82</v>
      </c>
    </row>
    <row r="181" s="12" customFormat="1" ht="25.92" customHeight="1">
      <c r="A181" s="12"/>
      <c r="B181" s="186"/>
      <c r="C181" s="187"/>
      <c r="D181" s="188" t="s">
        <v>71</v>
      </c>
      <c r="E181" s="189" t="s">
        <v>404</v>
      </c>
      <c r="F181" s="189" t="s">
        <v>405</v>
      </c>
      <c r="G181" s="187"/>
      <c r="H181" s="187"/>
      <c r="I181" s="190"/>
      <c r="J181" s="191">
        <f>BK181</f>
        <v>0</v>
      </c>
      <c r="K181" s="187"/>
      <c r="L181" s="192"/>
      <c r="M181" s="193"/>
      <c r="N181" s="194"/>
      <c r="O181" s="194"/>
      <c r="P181" s="195">
        <f>SUM(P182:P185)</f>
        <v>0</v>
      </c>
      <c r="Q181" s="194"/>
      <c r="R181" s="195">
        <f>SUM(R182:R185)</f>
        <v>0</v>
      </c>
      <c r="S181" s="194"/>
      <c r="T181" s="195">
        <f>SUM(T182:T185)</f>
        <v>0</v>
      </c>
      <c r="U181" s="196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121</v>
      </c>
      <c r="AT181" s="198" t="s">
        <v>71</v>
      </c>
      <c r="AU181" s="198" t="s">
        <v>72</v>
      </c>
      <c r="AY181" s="197" t="s">
        <v>114</v>
      </c>
      <c r="BK181" s="199">
        <f>SUM(BK182:BK185)</f>
        <v>0</v>
      </c>
    </row>
    <row r="182" s="2" customFormat="1" ht="16.5" customHeight="1">
      <c r="A182" s="37"/>
      <c r="B182" s="38"/>
      <c r="C182" s="202" t="s">
        <v>406</v>
      </c>
      <c r="D182" s="202" t="s">
        <v>117</v>
      </c>
      <c r="E182" s="203" t="s">
        <v>407</v>
      </c>
      <c r="F182" s="204" t="s">
        <v>408</v>
      </c>
      <c r="G182" s="205" t="s">
        <v>409</v>
      </c>
      <c r="H182" s="206">
        <v>53</v>
      </c>
      <c r="I182" s="207"/>
      <c r="J182" s="208">
        <f>ROUND(I182*H182,2)</f>
        <v>0</v>
      </c>
      <c r="K182" s="204" t="s">
        <v>177</v>
      </c>
      <c r="L182" s="43"/>
      <c r="M182" s="209" t="s">
        <v>19</v>
      </c>
      <c r="N182" s="210" t="s">
        <v>43</v>
      </c>
      <c r="O182" s="83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1">
        <f>S182*H182</f>
        <v>0</v>
      </c>
      <c r="U182" s="212" t="s">
        <v>19</v>
      </c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3" t="s">
        <v>410</v>
      </c>
      <c r="AT182" s="213" t="s">
        <v>117</v>
      </c>
      <c r="AU182" s="213" t="s">
        <v>80</v>
      </c>
      <c r="AY182" s="16" t="s">
        <v>114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80</v>
      </c>
      <c r="BK182" s="214">
        <f>ROUND(I182*H182,2)</f>
        <v>0</v>
      </c>
      <c r="BL182" s="16" t="s">
        <v>410</v>
      </c>
      <c r="BM182" s="213" t="s">
        <v>411</v>
      </c>
    </row>
    <row r="183" s="2" customFormat="1">
      <c r="A183" s="37"/>
      <c r="B183" s="38"/>
      <c r="C183" s="39"/>
      <c r="D183" s="220" t="s">
        <v>179</v>
      </c>
      <c r="E183" s="39"/>
      <c r="F183" s="221" t="s">
        <v>412</v>
      </c>
      <c r="G183" s="39"/>
      <c r="H183" s="39"/>
      <c r="I183" s="222"/>
      <c r="J183" s="39"/>
      <c r="K183" s="39"/>
      <c r="L183" s="43"/>
      <c r="M183" s="223"/>
      <c r="N183" s="224"/>
      <c r="O183" s="83"/>
      <c r="P183" s="83"/>
      <c r="Q183" s="83"/>
      <c r="R183" s="83"/>
      <c r="S183" s="83"/>
      <c r="T183" s="83"/>
      <c r="U183" s="84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80</v>
      </c>
    </row>
    <row r="184" s="2" customFormat="1" ht="16.5" customHeight="1">
      <c r="A184" s="37"/>
      <c r="B184" s="38"/>
      <c r="C184" s="202" t="s">
        <v>413</v>
      </c>
      <c r="D184" s="202" t="s">
        <v>117</v>
      </c>
      <c r="E184" s="203" t="s">
        <v>414</v>
      </c>
      <c r="F184" s="204" t="s">
        <v>415</v>
      </c>
      <c r="G184" s="205" t="s">
        <v>409</v>
      </c>
      <c r="H184" s="206">
        <v>28</v>
      </c>
      <c r="I184" s="207"/>
      <c r="J184" s="208">
        <f>ROUND(I184*H184,2)</f>
        <v>0</v>
      </c>
      <c r="K184" s="204" t="s">
        <v>177</v>
      </c>
      <c r="L184" s="43"/>
      <c r="M184" s="209" t="s">
        <v>19</v>
      </c>
      <c r="N184" s="210" t="s">
        <v>43</v>
      </c>
      <c r="O184" s="83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1">
        <f>S184*H184</f>
        <v>0</v>
      </c>
      <c r="U184" s="212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3" t="s">
        <v>410</v>
      </c>
      <c r="AT184" s="213" t="s">
        <v>117</v>
      </c>
      <c r="AU184" s="213" t="s">
        <v>80</v>
      </c>
      <c r="AY184" s="16" t="s">
        <v>114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80</v>
      </c>
      <c r="BK184" s="214">
        <f>ROUND(I184*H184,2)</f>
        <v>0</v>
      </c>
      <c r="BL184" s="16" t="s">
        <v>410</v>
      </c>
      <c r="BM184" s="213" t="s">
        <v>416</v>
      </c>
    </row>
    <row r="185" s="2" customFormat="1">
      <c r="A185" s="37"/>
      <c r="B185" s="38"/>
      <c r="C185" s="39"/>
      <c r="D185" s="220" t="s">
        <v>179</v>
      </c>
      <c r="E185" s="39"/>
      <c r="F185" s="221" t="s">
        <v>417</v>
      </c>
      <c r="G185" s="39"/>
      <c r="H185" s="39"/>
      <c r="I185" s="222"/>
      <c r="J185" s="39"/>
      <c r="K185" s="39"/>
      <c r="L185" s="43"/>
      <c r="M185" s="223"/>
      <c r="N185" s="224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80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418</v>
      </c>
      <c r="F186" s="189" t="s">
        <v>419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</f>
        <v>0</v>
      </c>
      <c r="Q186" s="194"/>
      <c r="R186" s="195">
        <f>R187</f>
        <v>0</v>
      </c>
      <c r="S186" s="194"/>
      <c r="T186" s="195">
        <f>T187</f>
        <v>0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127</v>
      </c>
      <c r="AT186" s="198" t="s">
        <v>71</v>
      </c>
      <c r="AU186" s="198" t="s">
        <v>72</v>
      </c>
      <c r="AY186" s="197" t="s">
        <v>114</v>
      </c>
      <c r="BK186" s="199">
        <f>BK187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420</v>
      </c>
      <c r="F187" s="200" t="s">
        <v>421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P188</f>
        <v>0</v>
      </c>
      <c r="Q187" s="194"/>
      <c r="R187" s="195">
        <f>R188</f>
        <v>0</v>
      </c>
      <c r="S187" s="194"/>
      <c r="T187" s="195">
        <f>T188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127</v>
      </c>
      <c r="AT187" s="198" t="s">
        <v>71</v>
      </c>
      <c r="AU187" s="198" t="s">
        <v>80</v>
      </c>
      <c r="AY187" s="197" t="s">
        <v>114</v>
      </c>
      <c r="BK187" s="199">
        <f>BK188</f>
        <v>0</v>
      </c>
    </row>
    <row r="188" s="2" customFormat="1" ht="16.5" customHeight="1">
      <c r="A188" s="37"/>
      <c r="B188" s="38"/>
      <c r="C188" s="202" t="s">
        <v>422</v>
      </c>
      <c r="D188" s="202" t="s">
        <v>117</v>
      </c>
      <c r="E188" s="203" t="s">
        <v>423</v>
      </c>
      <c r="F188" s="204" t="s">
        <v>424</v>
      </c>
      <c r="G188" s="205" t="s">
        <v>425</v>
      </c>
      <c r="H188" s="206">
        <v>1400</v>
      </c>
      <c r="I188" s="207"/>
      <c r="J188" s="208">
        <f>ROUND(I188*H188,2)</f>
        <v>0</v>
      </c>
      <c r="K188" s="204" t="s">
        <v>19</v>
      </c>
      <c r="L188" s="43"/>
      <c r="M188" s="215" t="s">
        <v>19</v>
      </c>
      <c r="N188" s="216" t="s">
        <v>43</v>
      </c>
      <c r="O188" s="21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8">
        <f>S188*H188</f>
        <v>0</v>
      </c>
      <c r="U188" s="219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426</v>
      </c>
      <c r="AT188" s="213" t="s">
        <v>117</v>
      </c>
      <c r="AU188" s="213" t="s">
        <v>82</v>
      </c>
      <c r="AY188" s="16" t="s">
        <v>114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426</v>
      </c>
      <c r="BM188" s="213" t="s">
        <v>427</v>
      </c>
    </row>
    <row r="189" s="2" customFormat="1" ht="6.96" customHeight="1">
      <c r="A189" s="37"/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8smBocrvZ2VY8sPcI2YUsG+4a693pBcYgPFMRXhc0iZVCtEtj1TA0vggZGkSp/4MbInTgYkD8e5+9yVfSMzt2A==" hashValue="zuCbba0kocaazB8bmxsjNrs/L8NPZlRbEQyiDU8XKf4oFnfe+VPqgpSBkpxWEuFtC/l+5t0wWzHNmY/KpRxxWA==" algorithmName="SHA-512" password="C795"/>
  <autoFilter ref="C88:K18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389842122"/>
    <hyperlink ref="F95" r:id="rId2" display="https://podminky.urs.cz/item/CS_URS_2024_01/389842232"/>
    <hyperlink ref="F97" r:id="rId3" display="https://podminky.urs.cz/item/CS_URS_2024_01/389842302"/>
    <hyperlink ref="F100" r:id="rId4" display="https://podminky.urs.cz/item/CS_URS_2024_01/953845112"/>
    <hyperlink ref="F102" r:id="rId5" display="https://podminky.urs.cz/item/CS_URS_2024_01/953845113"/>
    <hyperlink ref="F104" r:id="rId6" display="https://podminky.urs.cz/item/CS_URS_2024_01/953845114"/>
    <hyperlink ref="F106" r:id="rId7" display="https://podminky.urs.cz/item/CS_URS_2024_01/953845122"/>
    <hyperlink ref="F108" r:id="rId8" display="https://podminky.urs.cz/item/CS_URS_2024_01/953845123"/>
    <hyperlink ref="F110" r:id="rId9" display="https://podminky.urs.cz/item/CS_URS_2024_01/953845124"/>
    <hyperlink ref="F112" r:id="rId10" display="https://podminky.urs.cz/item/CS_URS_2024_01/953845212"/>
    <hyperlink ref="F114" r:id="rId11" display="https://podminky.urs.cz/item/CS_URS_2024_01/953845213"/>
    <hyperlink ref="F116" r:id="rId12" display="https://podminky.urs.cz/item/CS_URS_2024_01/953845214"/>
    <hyperlink ref="F118" r:id="rId13" display="https://podminky.urs.cz/item/CS_URS_2024_01/953845222"/>
    <hyperlink ref="F120" r:id="rId14" display="https://podminky.urs.cz/item/CS_URS_2024_01/953845223"/>
    <hyperlink ref="F122" r:id="rId15" display="https://podminky.urs.cz/item/CS_URS_2024_01/953845224"/>
    <hyperlink ref="F124" r:id="rId16" display="https://podminky.urs.cz/item/CS_URS_2024_01/953941209"/>
    <hyperlink ref="F127" r:id="rId17" display="https://podminky.urs.cz/item/CS_URS_2024_01/953941911"/>
    <hyperlink ref="F135" r:id="rId18" display="https://podminky.urs.cz/item/CS_URS_2024_01/977331111"/>
    <hyperlink ref="F137" r:id="rId19" display="https://podminky.urs.cz/item/CS_URS_2024_01/977331113"/>
    <hyperlink ref="F139" r:id="rId20" display="https://podminky.urs.cz/item/CS_URS_2024_01/977331115"/>
    <hyperlink ref="F141" r:id="rId21" display="https://podminky.urs.cz/item/CS_URS_2024_01/977341111"/>
    <hyperlink ref="F143" r:id="rId22" display="https://podminky.urs.cz/item/CS_URS_2024_01/977341113"/>
    <hyperlink ref="F145" r:id="rId23" display="https://podminky.urs.cz/item/CS_URS_2024_01/977341115"/>
    <hyperlink ref="F148" r:id="rId24" display="https://podminky.urs.cz/item/CS_URS_2024_01/997013501"/>
    <hyperlink ref="F150" r:id="rId25" display="https://podminky.urs.cz/item/CS_URS_2024_01/997013509"/>
    <hyperlink ref="F152" r:id="rId26" display="https://podminky.urs.cz/item/CS_URS_2024_01/997013603"/>
    <hyperlink ref="F156" r:id="rId27" display="https://podminky.urs.cz/item/CS_URS_2024_01/731810301"/>
    <hyperlink ref="F158" r:id="rId28" display="https://podminky.urs.cz/item/CS_URS_2024_01/731810302"/>
    <hyperlink ref="F160" r:id="rId29" display="https://podminky.urs.cz/item/CS_URS_2024_01/731810341"/>
    <hyperlink ref="F162" r:id="rId30" display="https://podminky.urs.cz/item/CS_URS_2024_01/731810342"/>
    <hyperlink ref="F164" r:id="rId31" display="https://podminky.urs.cz/item/CS_URS_2024_01/998731121"/>
    <hyperlink ref="F166" r:id="rId32" display="https://podminky.urs.cz/item/CS_URS_2024_01/998731122"/>
    <hyperlink ref="F169" r:id="rId33" display="https://podminky.urs.cz/item/CS_URS_2024_01/767851104"/>
    <hyperlink ref="F174" r:id="rId34" display="https://podminky.urs.cz/item/CS_URS_2024_01/767851803"/>
    <hyperlink ref="F176" r:id="rId35" display="https://podminky.urs.cz/item/CS_URS_2024_01/998767121"/>
    <hyperlink ref="F178" r:id="rId36" display="https://podminky.urs.cz/item/CS_URS_2024_01/998767122"/>
    <hyperlink ref="F180" r:id="rId37" display="https://podminky.urs.cz/item/CS_URS_2024_01/998767123"/>
    <hyperlink ref="F183" r:id="rId38" display="https://podminky.urs.cz/item/CS_URS_2024_01/HZS1302"/>
    <hyperlink ref="F185" r:id="rId39" display="https://podminky.urs.cz/item/CS_URS_2024_01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428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429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430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431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432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433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434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435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436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437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438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439</v>
      </c>
      <c r="F18" s="246" t="s">
        <v>440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441</v>
      </c>
      <c r="F19" s="246" t="s">
        <v>442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79</v>
      </c>
      <c r="F20" s="246" t="s">
        <v>443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444</v>
      </c>
      <c r="F21" s="246" t="s">
        <v>445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446</v>
      </c>
      <c r="F22" s="246" t="s">
        <v>447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448</v>
      </c>
      <c r="F23" s="246" t="s">
        <v>449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450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451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452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453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454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455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456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457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458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100</v>
      </c>
      <c r="F36" s="246"/>
      <c r="G36" s="246" t="s">
        <v>459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460</v>
      </c>
      <c r="F37" s="246"/>
      <c r="G37" s="246" t="s">
        <v>461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462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463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101</v>
      </c>
      <c r="F40" s="246"/>
      <c r="G40" s="246" t="s">
        <v>464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102</v>
      </c>
      <c r="F41" s="246"/>
      <c r="G41" s="246" t="s">
        <v>465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466</v>
      </c>
      <c r="F42" s="246"/>
      <c r="G42" s="246" t="s">
        <v>467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468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469</v>
      </c>
      <c r="F44" s="246"/>
      <c r="G44" s="246" t="s">
        <v>470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104</v>
      </c>
      <c r="F45" s="246"/>
      <c r="G45" s="246" t="s">
        <v>471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472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473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474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475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476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477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478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479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480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481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482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483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484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485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486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487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488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489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490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491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492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493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494</v>
      </c>
      <c r="D76" s="264"/>
      <c r="E76" s="264"/>
      <c r="F76" s="264" t="s">
        <v>495</v>
      </c>
      <c r="G76" s="265"/>
      <c r="H76" s="264" t="s">
        <v>54</v>
      </c>
      <c r="I76" s="264" t="s">
        <v>57</v>
      </c>
      <c r="J76" s="264" t="s">
        <v>496</v>
      </c>
      <c r="K76" s="263"/>
    </row>
    <row r="77" s="1" customFormat="1" ht="17.25" customHeight="1">
      <c r="B77" s="261"/>
      <c r="C77" s="266" t="s">
        <v>497</v>
      </c>
      <c r="D77" s="266"/>
      <c r="E77" s="266"/>
      <c r="F77" s="267" t="s">
        <v>498</v>
      </c>
      <c r="G77" s="268"/>
      <c r="H77" s="266"/>
      <c r="I77" s="266"/>
      <c r="J77" s="266" t="s">
        <v>499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500</v>
      </c>
      <c r="G79" s="273"/>
      <c r="H79" s="249" t="s">
        <v>501</v>
      </c>
      <c r="I79" s="249" t="s">
        <v>502</v>
      </c>
      <c r="J79" s="249">
        <v>20</v>
      </c>
      <c r="K79" s="263"/>
    </row>
    <row r="80" s="1" customFormat="1" ht="15" customHeight="1">
      <c r="B80" s="261"/>
      <c r="C80" s="249" t="s">
        <v>503</v>
      </c>
      <c r="D80" s="249"/>
      <c r="E80" s="249"/>
      <c r="F80" s="272" t="s">
        <v>500</v>
      </c>
      <c r="G80" s="273"/>
      <c r="H80" s="249" t="s">
        <v>504</v>
      </c>
      <c r="I80" s="249" t="s">
        <v>502</v>
      </c>
      <c r="J80" s="249">
        <v>120</v>
      </c>
      <c r="K80" s="263"/>
    </row>
    <row r="81" s="1" customFormat="1" ht="15" customHeight="1">
      <c r="B81" s="274"/>
      <c r="C81" s="249" t="s">
        <v>505</v>
      </c>
      <c r="D81" s="249"/>
      <c r="E81" s="249"/>
      <c r="F81" s="272" t="s">
        <v>506</v>
      </c>
      <c r="G81" s="273"/>
      <c r="H81" s="249" t="s">
        <v>507</v>
      </c>
      <c r="I81" s="249" t="s">
        <v>502</v>
      </c>
      <c r="J81" s="249">
        <v>50</v>
      </c>
      <c r="K81" s="263"/>
    </row>
    <row r="82" s="1" customFormat="1" ht="15" customHeight="1">
      <c r="B82" s="274"/>
      <c r="C82" s="249" t="s">
        <v>508</v>
      </c>
      <c r="D82" s="249"/>
      <c r="E82" s="249"/>
      <c r="F82" s="272" t="s">
        <v>500</v>
      </c>
      <c r="G82" s="273"/>
      <c r="H82" s="249" t="s">
        <v>509</v>
      </c>
      <c r="I82" s="249" t="s">
        <v>510</v>
      </c>
      <c r="J82" s="249"/>
      <c r="K82" s="263"/>
    </row>
    <row r="83" s="1" customFormat="1" ht="15" customHeight="1">
      <c r="B83" s="274"/>
      <c r="C83" s="275" t="s">
        <v>511</v>
      </c>
      <c r="D83" s="275"/>
      <c r="E83" s="275"/>
      <c r="F83" s="276" t="s">
        <v>506</v>
      </c>
      <c r="G83" s="275"/>
      <c r="H83" s="275" t="s">
        <v>512</v>
      </c>
      <c r="I83" s="275" t="s">
        <v>502</v>
      </c>
      <c r="J83" s="275">
        <v>15</v>
      </c>
      <c r="K83" s="263"/>
    </row>
    <row r="84" s="1" customFormat="1" ht="15" customHeight="1">
      <c r="B84" s="274"/>
      <c r="C84" s="275" t="s">
        <v>513</v>
      </c>
      <c r="D84" s="275"/>
      <c r="E84" s="275"/>
      <c r="F84" s="276" t="s">
        <v>506</v>
      </c>
      <c r="G84" s="275"/>
      <c r="H84" s="275" t="s">
        <v>514</v>
      </c>
      <c r="I84" s="275" t="s">
        <v>502</v>
      </c>
      <c r="J84" s="275">
        <v>15</v>
      </c>
      <c r="K84" s="263"/>
    </row>
    <row r="85" s="1" customFormat="1" ht="15" customHeight="1">
      <c r="B85" s="274"/>
      <c r="C85" s="275" t="s">
        <v>515</v>
      </c>
      <c r="D85" s="275"/>
      <c r="E85" s="275"/>
      <c r="F85" s="276" t="s">
        <v>506</v>
      </c>
      <c r="G85" s="275"/>
      <c r="H85" s="275" t="s">
        <v>516</v>
      </c>
      <c r="I85" s="275" t="s">
        <v>502</v>
      </c>
      <c r="J85" s="275">
        <v>20</v>
      </c>
      <c r="K85" s="263"/>
    </row>
    <row r="86" s="1" customFormat="1" ht="15" customHeight="1">
      <c r="B86" s="274"/>
      <c r="C86" s="275" t="s">
        <v>517</v>
      </c>
      <c r="D86" s="275"/>
      <c r="E86" s="275"/>
      <c r="F86" s="276" t="s">
        <v>506</v>
      </c>
      <c r="G86" s="275"/>
      <c r="H86" s="275" t="s">
        <v>518</v>
      </c>
      <c r="I86" s="275" t="s">
        <v>502</v>
      </c>
      <c r="J86" s="275">
        <v>20</v>
      </c>
      <c r="K86" s="263"/>
    </row>
    <row r="87" s="1" customFormat="1" ht="15" customHeight="1">
      <c r="B87" s="274"/>
      <c r="C87" s="249" t="s">
        <v>519</v>
      </c>
      <c r="D87" s="249"/>
      <c r="E87" s="249"/>
      <c r="F87" s="272" t="s">
        <v>506</v>
      </c>
      <c r="G87" s="273"/>
      <c r="H87" s="249" t="s">
        <v>520</v>
      </c>
      <c r="I87" s="249" t="s">
        <v>502</v>
      </c>
      <c r="J87" s="249">
        <v>50</v>
      </c>
      <c r="K87" s="263"/>
    </row>
    <row r="88" s="1" customFormat="1" ht="15" customHeight="1">
      <c r="B88" s="274"/>
      <c r="C88" s="249" t="s">
        <v>521</v>
      </c>
      <c r="D88" s="249"/>
      <c r="E88" s="249"/>
      <c r="F88" s="272" t="s">
        <v>506</v>
      </c>
      <c r="G88" s="273"/>
      <c r="H88" s="249" t="s">
        <v>522</v>
      </c>
      <c r="I88" s="249" t="s">
        <v>502</v>
      </c>
      <c r="J88" s="249">
        <v>20</v>
      </c>
      <c r="K88" s="263"/>
    </row>
    <row r="89" s="1" customFormat="1" ht="15" customHeight="1">
      <c r="B89" s="274"/>
      <c r="C89" s="249" t="s">
        <v>523</v>
      </c>
      <c r="D89" s="249"/>
      <c r="E89" s="249"/>
      <c r="F89" s="272" t="s">
        <v>506</v>
      </c>
      <c r="G89" s="273"/>
      <c r="H89" s="249" t="s">
        <v>524</v>
      </c>
      <c r="I89" s="249" t="s">
        <v>502</v>
      </c>
      <c r="J89" s="249">
        <v>20</v>
      </c>
      <c r="K89" s="263"/>
    </row>
    <row r="90" s="1" customFormat="1" ht="15" customHeight="1">
      <c r="B90" s="274"/>
      <c r="C90" s="249" t="s">
        <v>525</v>
      </c>
      <c r="D90" s="249"/>
      <c r="E90" s="249"/>
      <c r="F90" s="272" t="s">
        <v>506</v>
      </c>
      <c r="G90" s="273"/>
      <c r="H90" s="249" t="s">
        <v>526</v>
      </c>
      <c r="I90" s="249" t="s">
        <v>502</v>
      </c>
      <c r="J90" s="249">
        <v>50</v>
      </c>
      <c r="K90" s="263"/>
    </row>
    <row r="91" s="1" customFormat="1" ht="15" customHeight="1">
      <c r="B91" s="274"/>
      <c r="C91" s="249" t="s">
        <v>527</v>
      </c>
      <c r="D91" s="249"/>
      <c r="E91" s="249"/>
      <c r="F91" s="272" t="s">
        <v>506</v>
      </c>
      <c r="G91" s="273"/>
      <c r="H91" s="249" t="s">
        <v>527</v>
      </c>
      <c r="I91" s="249" t="s">
        <v>502</v>
      </c>
      <c r="J91" s="249">
        <v>50</v>
      </c>
      <c r="K91" s="263"/>
    </row>
    <row r="92" s="1" customFormat="1" ht="15" customHeight="1">
      <c r="B92" s="274"/>
      <c r="C92" s="249" t="s">
        <v>528</v>
      </c>
      <c r="D92" s="249"/>
      <c r="E92" s="249"/>
      <c r="F92" s="272" t="s">
        <v>506</v>
      </c>
      <c r="G92" s="273"/>
      <c r="H92" s="249" t="s">
        <v>529</v>
      </c>
      <c r="I92" s="249" t="s">
        <v>502</v>
      </c>
      <c r="J92" s="249">
        <v>255</v>
      </c>
      <c r="K92" s="263"/>
    </row>
    <row r="93" s="1" customFormat="1" ht="15" customHeight="1">
      <c r="B93" s="274"/>
      <c r="C93" s="249" t="s">
        <v>530</v>
      </c>
      <c r="D93" s="249"/>
      <c r="E93" s="249"/>
      <c r="F93" s="272" t="s">
        <v>500</v>
      </c>
      <c r="G93" s="273"/>
      <c r="H93" s="249" t="s">
        <v>531</v>
      </c>
      <c r="I93" s="249" t="s">
        <v>532</v>
      </c>
      <c r="J93" s="249"/>
      <c r="K93" s="263"/>
    </row>
    <row r="94" s="1" customFormat="1" ht="15" customHeight="1">
      <c r="B94" s="274"/>
      <c r="C94" s="249" t="s">
        <v>533</v>
      </c>
      <c r="D94" s="249"/>
      <c r="E94" s="249"/>
      <c r="F94" s="272" t="s">
        <v>500</v>
      </c>
      <c r="G94" s="273"/>
      <c r="H94" s="249" t="s">
        <v>534</v>
      </c>
      <c r="I94" s="249" t="s">
        <v>535</v>
      </c>
      <c r="J94" s="249"/>
      <c r="K94" s="263"/>
    </row>
    <row r="95" s="1" customFormat="1" ht="15" customHeight="1">
      <c r="B95" s="274"/>
      <c r="C95" s="249" t="s">
        <v>536</v>
      </c>
      <c r="D95" s="249"/>
      <c r="E95" s="249"/>
      <c r="F95" s="272" t="s">
        <v>500</v>
      </c>
      <c r="G95" s="273"/>
      <c r="H95" s="249" t="s">
        <v>536</v>
      </c>
      <c r="I95" s="249" t="s">
        <v>535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500</v>
      </c>
      <c r="G96" s="273"/>
      <c r="H96" s="249" t="s">
        <v>537</v>
      </c>
      <c r="I96" s="249" t="s">
        <v>535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500</v>
      </c>
      <c r="G97" s="273"/>
      <c r="H97" s="249" t="s">
        <v>538</v>
      </c>
      <c r="I97" s="249" t="s">
        <v>535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539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494</v>
      </c>
      <c r="D103" s="264"/>
      <c r="E103" s="264"/>
      <c r="F103" s="264" t="s">
        <v>495</v>
      </c>
      <c r="G103" s="265"/>
      <c r="H103" s="264" t="s">
        <v>54</v>
      </c>
      <c r="I103" s="264" t="s">
        <v>57</v>
      </c>
      <c r="J103" s="264" t="s">
        <v>496</v>
      </c>
      <c r="K103" s="263"/>
    </row>
    <row r="104" s="1" customFormat="1" ht="17.25" customHeight="1">
      <c r="B104" s="261"/>
      <c r="C104" s="266" t="s">
        <v>497</v>
      </c>
      <c r="D104" s="266"/>
      <c r="E104" s="266"/>
      <c r="F104" s="267" t="s">
        <v>498</v>
      </c>
      <c r="G104" s="268"/>
      <c r="H104" s="266"/>
      <c r="I104" s="266"/>
      <c r="J104" s="266" t="s">
        <v>499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500</v>
      </c>
      <c r="G106" s="249"/>
      <c r="H106" s="249" t="s">
        <v>540</v>
      </c>
      <c r="I106" s="249" t="s">
        <v>502</v>
      </c>
      <c r="J106" s="249">
        <v>20</v>
      </c>
      <c r="K106" s="263"/>
    </row>
    <row r="107" s="1" customFormat="1" ht="15" customHeight="1">
      <c r="B107" s="261"/>
      <c r="C107" s="249" t="s">
        <v>503</v>
      </c>
      <c r="D107" s="249"/>
      <c r="E107" s="249"/>
      <c r="F107" s="272" t="s">
        <v>500</v>
      </c>
      <c r="G107" s="249"/>
      <c r="H107" s="249" t="s">
        <v>540</v>
      </c>
      <c r="I107" s="249" t="s">
        <v>502</v>
      </c>
      <c r="J107" s="249">
        <v>120</v>
      </c>
      <c r="K107" s="263"/>
    </row>
    <row r="108" s="1" customFormat="1" ht="15" customHeight="1">
      <c r="B108" s="274"/>
      <c r="C108" s="249" t="s">
        <v>505</v>
      </c>
      <c r="D108" s="249"/>
      <c r="E108" s="249"/>
      <c r="F108" s="272" t="s">
        <v>506</v>
      </c>
      <c r="G108" s="249"/>
      <c r="H108" s="249" t="s">
        <v>540</v>
      </c>
      <c r="I108" s="249" t="s">
        <v>502</v>
      </c>
      <c r="J108" s="249">
        <v>50</v>
      </c>
      <c r="K108" s="263"/>
    </row>
    <row r="109" s="1" customFormat="1" ht="15" customHeight="1">
      <c r="B109" s="274"/>
      <c r="C109" s="249" t="s">
        <v>508</v>
      </c>
      <c r="D109" s="249"/>
      <c r="E109" s="249"/>
      <c r="F109" s="272" t="s">
        <v>500</v>
      </c>
      <c r="G109" s="249"/>
      <c r="H109" s="249" t="s">
        <v>540</v>
      </c>
      <c r="I109" s="249" t="s">
        <v>510</v>
      </c>
      <c r="J109" s="249"/>
      <c r="K109" s="263"/>
    </row>
    <row r="110" s="1" customFormat="1" ht="15" customHeight="1">
      <c r="B110" s="274"/>
      <c r="C110" s="249" t="s">
        <v>519</v>
      </c>
      <c r="D110" s="249"/>
      <c r="E110" s="249"/>
      <c r="F110" s="272" t="s">
        <v>506</v>
      </c>
      <c r="G110" s="249"/>
      <c r="H110" s="249" t="s">
        <v>540</v>
      </c>
      <c r="I110" s="249" t="s">
        <v>502</v>
      </c>
      <c r="J110" s="249">
        <v>50</v>
      </c>
      <c r="K110" s="263"/>
    </row>
    <row r="111" s="1" customFormat="1" ht="15" customHeight="1">
      <c r="B111" s="274"/>
      <c r="C111" s="249" t="s">
        <v>527</v>
      </c>
      <c r="D111" s="249"/>
      <c r="E111" s="249"/>
      <c r="F111" s="272" t="s">
        <v>506</v>
      </c>
      <c r="G111" s="249"/>
      <c r="H111" s="249" t="s">
        <v>540</v>
      </c>
      <c r="I111" s="249" t="s">
        <v>502</v>
      </c>
      <c r="J111" s="249">
        <v>50</v>
      </c>
      <c r="K111" s="263"/>
    </row>
    <row r="112" s="1" customFormat="1" ht="15" customHeight="1">
      <c r="B112" s="274"/>
      <c r="C112" s="249" t="s">
        <v>525</v>
      </c>
      <c r="D112" s="249"/>
      <c r="E112" s="249"/>
      <c r="F112" s="272" t="s">
        <v>506</v>
      </c>
      <c r="G112" s="249"/>
      <c r="H112" s="249" t="s">
        <v>540</v>
      </c>
      <c r="I112" s="249" t="s">
        <v>502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500</v>
      </c>
      <c r="G113" s="249"/>
      <c r="H113" s="249" t="s">
        <v>541</v>
      </c>
      <c r="I113" s="249" t="s">
        <v>502</v>
      </c>
      <c r="J113" s="249">
        <v>20</v>
      </c>
      <c r="K113" s="263"/>
    </row>
    <row r="114" s="1" customFormat="1" ht="15" customHeight="1">
      <c r="B114" s="274"/>
      <c r="C114" s="249" t="s">
        <v>542</v>
      </c>
      <c r="D114" s="249"/>
      <c r="E114" s="249"/>
      <c r="F114" s="272" t="s">
        <v>500</v>
      </c>
      <c r="G114" s="249"/>
      <c r="H114" s="249" t="s">
        <v>543</v>
      </c>
      <c r="I114" s="249" t="s">
        <v>502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500</v>
      </c>
      <c r="G115" s="249"/>
      <c r="H115" s="249" t="s">
        <v>544</v>
      </c>
      <c r="I115" s="249" t="s">
        <v>535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500</v>
      </c>
      <c r="G116" s="249"/>
      <c r="H116" s="249" t="s">
        <v>545</v>
      </c>
      <c r="I116" s="249" t="s">
        <v>535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500</v>
      </c>
      <c r="G117" s="249"/>
      <c r="H117" s="249" t="s">
        <v>546</v>
      </c>
      <c r="I117" s="249" t="s">
        <v>547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548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494</v>
      </c>
      <c r="D123" s="264"/>
      <c r="E123" s="264"/>
      <c r="F123" s="264" t="s">
        <v>495</v>
      </c>
      <c r="G123" s="265"/>
      <c r="H123" s="264" t="s">
        <v>54</v>
      </c>
      <c r="I123" s="264" t="s">
        <v>57</v>
      </c>
      <c r="J123" s="264" t="s">
        <v>496</v>
      </c>
      <c r="K123" s="293"/>
    </row>
    <row r="124" s="1" customFormat="1" ht="17.25" customHeight="1">
      <c r="B124" s="292"/>
      <c r="C124" s="266" t="s">
        <v>497</v>
      </c>
      <c r="D124" s="266"/>
      <c r="E124" s="266"/>
      <c r="F124" s="267" t="s">
        <v>498</v>
      </c>
      <c r="G124" s="268"/>
      <c r="H124" s="266"/>
      <c r="I124" s="266"/>
      <c r="J124" s="266" t="s">
        <v>499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503</v>
      </c>
      <c r="D126" s="271"/>
      <c r="E126" s="271"/>
      <c r="F126" s="272" t="s">
        <v>500</v>
      </c>
      <c r="G126" s="249"/>
      <c r="H126" s="249" t="s">
        <v>540</v>
      </c>
      <c r="I126" s="249" t="s">
        <v>502</v>
      </c>
      <c r="J126" s="249">
        <v>120</v>
      </c>
      <c r="K126" s="297"/>
    </row>
    <row r="127" s="1" customFormat="1" ht="15" customHeight="1">
      <c r="B127" s="294"/>
      <c r="C127" s="249" t="s">
        <v>549</v>
      </c>
      <c r="D127" s="249"/>
      <c r="E127" s="249"/>
      <c r="F127" s="272" t="s">
        <v>500</v>
      </c>
      <c r="G127" s="249"/>
      <c r="H127" s="249" t="s">
        <v>550</v>
      </c>
      <c r="I127" s="249" t="s">
        <v>502</v>
      </c>
      <c r="J127" s="249" t="s">
        <v>551</v>
      </c>
      <c r="K127" s="297"/>
    </row>
    <row r="128" s="1" customFormat="1" ht="15" customHeight="1">
      <c r="B128" s="294"/>
      <c r="C128" s="249" t="s">
        <v>448</v>
      </c>
      <c r="D128" s="249"/>
      <c r="E128" s="249"/>
      <c r="F128" s="272" t="s">
        <v>500</v>
      </c>
      <c r="G128" s="249"/>
      <c r="H128" s="249" t="s">
        <v>552</v>
      </c>
      <c r="I128" s="249" t="s">
        <v>502</v>
      </c>
      <c r="J128" s="249" t="s">
        <v>551</v>
      </c>
      <c r="K128" s="297"/>
    </row>
    <row r="129" s="1" customFormat="1" ht="15" customHeight="1">
      <c r="B129" s="294"/>
      <c r="C129" s="249" t="s">
        <v>511</v>
      </c>
      <c r="D129" s="249"/>
      <c r="E129" s="249"/>
      <c r="F129" s="272" t="s">
        <v>506</v>
      </c>
      <c r="G129" s="249"/>
      <c r="H129" s="249" t="s">
        <v>512</v>
      </c>
      <c r="I129" s="249" t="s">
        <v>502</v>
      </c>
      <c r="J129" s="249">
        <v>15</v>
      </c>
      <c r="K129" s="297"/>
    </row>
    <row r="130" s="1" customFormat="1" ht="15" customHeight="1">
      <c r="B130" s="294"/>
      <c r="C130" s="275" t="s">
        <v>513</v>
      </c>
      <c r="D130" s="275"/>
      <c r="E130" s="275"/>
      <c r="F130" s="276" t="s">
        <v>506</v>
      </c>
      <c r="G130" s="275"/>
      <c r="H130" s="275" t="s">
        <v>514</v>
      </c>
      <c r="I130" s="275" t="s">
        <v>502</v>
      </c>
      <c r="J130" s="275">
        <v>15</v>
      </c>
      <c r="K130" s="297"/>
    </row>
    <row r="131" s="1" customFormat="1" ht="15" customHeight="1">
      <c r="B131" s="294"/>
      <c r="C131" s="275" t="s">
        <v>515</v>
      </c>
      <c r="D131" s="275"/>
      <c r="E131" s="275"/>
      <c r="F131" s="276" t="s">
        <v>506</v>
      </c>
      <c r="G131" s="275"/>
      <c r="H131" s="275" t="s">
        <v>516</v>
      </c>
      <c r="I131" s="275" t="s">
        <v>502</v>
      </c>
      <c r="J131" s="275">
        <v>20</v>
      </c>
      <c r="K131" s="297"/>
    </row>
    <row r="132" s="1" customFormat="1" ht="15" customHeight="1">
      <c r="B132" s="294"/>
      <c r="C132" s="275" t="s">
        <v>517</v>
      </c>
      <c r="D132" s="275"/>
      <c r="E132" s="275"/>
      <c r="F132" s="276" t="s">
        <v>506</v>
      </c>
      <c r="G132" s="275"/>
      <c r="H132" s="275" t="s">
        <v>518</v>
      </c>
      <c r="I132" s="275" t="s">
        <v>502</v>
      </c>
      <c r="J132" s="275">
        <v>20</v>
      </c>
      <c r="K132" s="297"/>
    </row>
    <row r="133" s="1" customFormat="1" ht="15" customHeight="1">
      <c r="B133" s="294"/>
      <c r="C133" s="249" t="s">
        <v>505</v>
      </c>
      <c r="D133" s="249"/>
      <c r="E133" s="249"/>
      <c r="F133" s="272" t="s">
        <v>506</v>
      </c>
      <c r="G133" s="249"/>
      <c r="H133" s="249" t="s">
        <v>540</v>
      </c>
      <c r="I133" s="249" t="s">
        <v>502</v>
      </c>
      <c r="J133" s="249">
        <v>50</v>
      </c>
      <c r="K133" s="297"/>
    </row>
    <row r="134" s="1" customFormat="1" ht="15" customHeight="1">
      <c r="B134" s="294"/>
      <c r="C134" s="249" t="s">
        <v>519</v>
      </c>
      <c r="D134" s="249"/>
      <c r="E134" s="249"/>
      <c r="F134" s="272" t="s">
        <v>506</v>
      </c>
      <c r="G134" s="249"/>
      <c r="H134" s="249" t="s">
        <v>540</v>
      </c>
      <c r="I134" s="249" t="s">
        <v>502</v>
      </c>
      <c r="J134" s="249">
        <v>50</v>
      </c>
      <c r="K134" s="297"/>
    </row>
    <row r="135" s="1" customFormat="1" ht="15" customHeight="1">
      <c r="B135" s="294"/>
      <c r="C135" s="249" t="s">
        <v>525</v>
      </c>
      <c r="D135" s="249"/>
      <c r="E135" s="249"/>
      <c r="F135" s="272" t="s">
        <v>506</v>
      </c>
      <c r="G135" s="249"/>
      <c r="H135" s="249" t="s">
        <v>540</v>
      </c>
      <c r="I135" s="249" t="s">
        <v>502</v>
      </c>
      <c r="J135" s="249">
        <v>50</v>
      </c>
      <c r="K135" s="297"/>
    </row>
    <row r="136" s="1" customFormat="1" ht="15" customHeight="1">
      <c r="B136" s="294"/>
      <c r="C136" s="249" t="s">
        <v>527</v>
      </c>
      <c r="D136" s="249"/>
      <c r="E136" s="249"/>
      <c r="F136" s="272" t="s">
        <v>506</v>
      </c>
      <c r="G136" s="249"/>
      <c r="H136" s="249" t="s">
        <v>540</v>
      </c>
      <c r="I136" s="249" t="s">
        <v>502</v>
      </c>
      <c r="J136" s="249">
        <v>50</v>
      </c>
      <c r="K136" s="297"/>
    </row>
    <row r="137" s="1" customFormat="1" ht="15" customHeight="1">
      <c r="B137" s="294"/>
      <c r="C137" s="249" t="s">
        <v>528</v>
      </c>
      <c r="D137" s="249"/>
      <c r="E137" s="249"/>
      <c r="F137" s="272" t="s">
        <v>506</v>
      </c>
      <c r="G137" s="249"/>
      <c r="H137" s="249" t="s">
        <v>553</v>
      </c>
      <c r="I137" s="249" t="s">
        <v>502</v>
      </c>
      <c r="J137" s="249">
        <v>255</v>
      </c>
      <c r="K137" s="297"/>
    </row>
    <row r="138" s="1" customFormat="1" ht="15" customHeight="1">
      <c r="B138" s="294"/>
      <c r="C138" s="249" t="s">
        <v>530</v>
      </c>
      <c r="D138" s="249"/>
      <c r="E138" s="249"/>
      <c r="F138" s="272" t="s">
        <v>500</v>
      </c>
      <c r="G138" s="249"/>
      <c r="H138" s="249" t="s">
        <v>554</v>
      </c>
      <c r="I138" s="249" t="s">
        <v>532</v>
      </c>
      <c r="J138" s="249"/>
      <c r="K138" s="297"/>
    </row>
    <row r="139" s="1" customFormat="1" ht="15" customHeight="1">
      <c r="B139" s="294"/>
      <c r="C139" s="249" t="s">
        <v>533</v>
      </c>
      <c r="D139" s="249"/>
      <c r="E139" s="249"/>
      <c r="F139" s="272" t="s">
        <v>500</v>
      </c>
      <c r="G139" s="249"/>
      <c r="H139" s="249" t="s">
        <v>555</v>
      </c>
      <c r="I139" s="249" t="s">
        <v>535</v>
      </c>
      <c r="J139" s="249"/>
      <c r="K139" s="297"/>
    </row>
    <row r="140" s="1" customFormat="1" ht="15" customHeight="1">
      <c r="B140" s="294"/>
      <c r="C140" s="249" t="s">
        <v>536</v>
      </c>
      <c r="D140" s="249"/>
      <c r="E140" s="249"/>
      <c r="F140" s="272" t="s">
        <v>500</v>
      </c>
      <c r="G140" s="249"/>
      <c r="H140" s="249" t="s">
        <v>536</v>
      </c>
      <c r="I140" s="249" t="s">
        <v>535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500</v>
      </c>
      <c r="G141" s="249"/>
      <c r="H141" s="249" t="s">
        <v>556</v>
      </c>
      <c r="I141" s="249" t="s">
        <v>535</v>
      </c>
      <c r="J141" s="249"/>
      <c r="K141" s="297"/>
    </row>
    <row r="142" s="1" customFormat="1" ht="15" customHeight="1">
      <c r="B142" s="294"/>
      <c r="C142" s="249" t="s">
        <v>557</v>
      </c>
      <c r="D142" s="249"/>
      <c r="E142" s="249"/>
      <c r="F142" s="272" t="s">
        <v>500</v>
      </c>
      <c r="G142" s="249"/>
      <c r="H142" s="249" t="s">
        <v>558</v>
      </c>
      <c r="I142" s="249" t="s">
        <v>535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559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494</v>
      </c>
      <c r="D148" s="264"/>
      <c r="E148" s="264"/>
      <c r="F148" s="264" t="s">
        <v>495</v>
      </c>
      <c r="G148" s="265"/>
      <c r="H148" s="264" t="s">
        <v>54</v>
      </c>
      <c r="I148" s="264" t="s">
        <v>57</v>
      </c>
      <c r="J148" s="264" t="s">
        <v>496</v>
      </c>
      <c r="K148" s="263"/>
    </row>
    <row r="149" s="1" customFormat="1" ht="17.25" customHeight="1">
      <c r="B149" s="261"/>
      <c r="C149" s="266" t="s">
        <v>497</v>
      </c>
      <c r="D149" s="266"/>
      <c r="E149" s="266"/>
      <c r="F149" s="267" t="s">
        <v>498</v>
      </c>
      <c r="G149" s="268"/>
      <c r="H149" s="266"/>
      <c r="I149" s="266"/>
      <c r="J149" s="266" t="s">
        <v>499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503</v>
      </c>
      <c r="D151" s="249"/>
      <c r="E151" s="249"/>
      <c r="F151" s="302" t="s">
        <v>500</v>
      </c>
      <c r="G151" s="249"/>
      <c r="H151" s="301" t="s">
        <v>540</v>
      </c>
      <c r="I151" s="301" t="s">
        <v>502</v>
      </c>
      <c r="J151" s="301">
        <v>120</v>
      </c>
      <c r="K151" s="297"/>
    </row>
    <row r="152" s="1" customFormat="1" ht="15" customHeight="1">
      <c r="B152" s="274"/>
      <c r="C152" s="301" t="s">
        <v>549</v>
      </c>
      <c r="D152" s="249"/>
      <c r="E152" s="249"/>
      <c r="F152" s="302" t="s">
        <v>500</v>
      </c>
      <c r="G152" s="249"/>
      <c r="H152" s="301" t="s">
        <v>560</v>
      </c>
      <c r="I152" s="301" t="s">
        <v>502</v>
      </c>
      <c r="J152" s="301" t="s">
        <v>551</v>
      </c>
      <c r="K152" s="297"/>
    </row>
    <row r="153" s="1" customFormat="1" ht="15" customHeight="1">
      <c r="B153" s="274"/>
      <c r="C153" s="301" t="s">
        <v>448</v>
      </c>
      <c r="D153" s="249"/>
      <c r="E153" s="249"/>
      <c r="F153" s="302" t="s">
        <v>500</v>
      </c>
      <c r="G153" s="249"/>
      <c r="H153" s="301" t="s">
        <v>561</v>
      </c>
      <c r="I153" s="301" t="s">
        <v>502</v>
      </c>
      <c r="J153" s="301" t="s">
        <v>551</v>
      </c>
      <c r="K153" s="297"/>
    </row>
    <row r="154" s="1" customFormat="1" ht="15" customHeight="1">
      <c r="B154" s="274"/>
      <c r="C154" s="301" t="s">
        <v>505</v>
      </c>
      <c r="D154" s="249"/>
      <c r="E154" s="249"/>
      <c r="F154" s="302" t="s">
        <v>506</v>
      </c>
      <c r="G154" s="249"/>
      <c r="H154" s="301" t="s">
        <v>540</v>
      </c>
      <c r="I154" s="301" t="s">
        <v>502</v>
      </c>
      <c r="J154" s="301">
        <v>50</v>
      </c>
      <c r="K154" s="297"/>
    </row>
    <row r="155" s="1" customFormat="1" ht="15" customHeight="1">
      <c r="B155" s="274"/>
      <c r="C155" s="301" t="s">
        <v>508</v>
      </c>
      <c r="D155" s="249"/>
      <c r="E155" s="249"/>
      <c r="F155" s="302" t="s">
        <v>500</v>
      </c>
      <c r="G155" s="249"/>
      <c r="H155" s="301" t="s">
        <v>540</v>
      </c>
      <c r="I155" s="301" t="s">
        <v>510</v>
      </c>
      <c r="J155" s="301"/>
      <c r="K155" s="297"/>
    </row>
    <row r="156" s="1" customFormat="1" ht="15" customHeight="1">
      <c r="B156" s="274"/>
      <c r="C156" s="301" t="s">
        <v>519</v>
      </c>
      <c r="D156" s="249"/>
      <c r="E156" s="249"/>
      <c r="F156" s="302" t="s">
        <v>506</v>
      </c>
      <c r="G156" s="249"/>
      <c r="H156" s="301" t="s">
        <v>540</v>
      </c>
      <c r="I156" s="301" t="s">
        <v>502</v>
      </c>
      <c r="J156" s="301">
        <v>50</v>
      </c>
      <c r="K156" s="297"/>
    </row>
    <row r="157" s="1" customFormat="1" ht="15" customHeight="1">
      <c r="B157" s="274"/>
      <c r="C157" s="301" t="s">
        <v>527</v>
      </c>
      <c r="D157" s="249"/>
      <c r="E157" s="249"/>
      <c r="F157" s="302" t="s">
        <v>506</v>
      </c>
      <c r="G157" s="249"/>
      <c r="H157" s="301" t="s">
        <v>540</v>
      </c>
      <c r="I157" s="301" t="s">
        <v>502</v>
      </c>
      <c r="J157" s="301">
        <v>50</v>
      </c>
      <c r="K157" s="297"/>
    </row>
    <row r="158" s="1" customFormat="1" ht="15" customHeight="1">
      <c r="B158" s="274"/>
      <c r="C158" s="301" t="s">
        <v>525</v>
      </c>
      <c r="D158" s="249"/>
      <c r="E158" s="249"/>
      <c r="F158" s="302" t="s">
        <v>506</v>
      </c>
      <c r="G158" s="249"/>
      <c r="H158" s="301" t="s">
        <v>540</v>
      </c>
      <c r="I158" s="301" t="s">
        <v>502</v>
      </c>
      <c r="J158" s="301">
        <v>50</v>
      </c>
      <c r="K158" s="297"/>
    </row>
    <row r="159" s="1" customFormat="1" ht="15" customHeight="1">
      <c r="B159" s="274"/>
      <c r="C159" s="301" t="s">
        <v>91</v>
      </c>
      <c r="D159" s="249"/>
      <c r="E159" s="249"/>
      <c r="F159" s="302" t="s">
        <v>500</v>
      </c>
      <c r="G159" s="249"/>
      <c r="H159" s="301" t="s">
        <v>562</v>
      </c>
      <c r="I159" s="301" t="s">
        <v>502</v>
      </c>
      <c r="J159" s="301" t="s">
        <v>563</v>
      </c>
      <c r="K159" s="297"/>
    </row>
    <row r="160" s="1" customFormat="1" ht="15" customHeight="1">
      <c r="B160" s="274"/>
      <c r="C160" s="301" t="s">
        <v>564</v>
      </c>
      <c r="D160" s="249"/>
      <c r="E160" s="249"/>
      <c r="F160" s="302" t="s">
        <v>500</v>
      </c>
      <c r="G160" s="249"/>
      <c r="H160" s="301" t="s">
        <v>565</v>
      </c>
      <c r="I160" s="301" t="s">
        <v>535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566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494</v>
      </c>
      <c r="D172" s="264"/>
      <c r="E172" s="264"/>
      <c r="F172" s="264" t="s">
        <v>495</v>
      </c>
      <c r="G172" s="307"/>
      <c r="H172" s="308" t="s">
        <v>54</v>
      </c>
      <c r="I172" s="308" t="s">
        <v>57</v>
      </c>
      <c r="J172" s="264" t="s">
        <v>496</v>
      </c>
      <c r="K172" s="241"/>
    </row>
    <row r="173" s="1" customFormat="1" ht="17.25" customHeight="1">
      <c r="B173" s="242"/>
      <c r="C173" s="266" t="s">
        <v>497</v>
      </c>
      <c r="D173" s="266"/>
      <c r="E173" s="266"/>
      <c r="F173" s="267" t="s">
        <v>498</v>
      </c>
      <c r="G173" s="309"/>
      <c r="H173" s="310"/>
      <c r="I173" s="310"/>
      <c r="J173" s="266" t="s">
        <v>499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503</v>
      </c>
      <c r="D175" s="249"/>
      <c r="E175" s="249"/>
      <c r="F175" s="272" t="s">
        <v>500</v>
      </c>
      <c r="G175" s="249"/>
      <c r="H175" s="249" t="s">
        <v>540</v>
      </c>
      <c r="I175" s="249" t="s">
        <v>502</v>
      </c>
      <c r="J175" s="249">
        <v>120</v>
      </c>
      <c r="K175" s="297"/>
    </row>
    <row r="176" s="1" customFormat="1" ht="15" customHeight="1">
      <c r="B176" s="274"/>
      <c r="C176" s="249" t="s">
        <v>549</v>
      </c>
      <c r="D176" s="249"/>
      <c r="E176" s="249"/>
      <c r="F176" s="272" t="s">
        <v>500</v>
      </c>
      <c r="G176" s="249"/>
      <c r="H176" s="249" t="s">
        <v>550</v>
      </c>
      <c r="I176" s="249" t="s">
        <v>502</v>
      </c>
      <c r="J176" s="249" t="s">
        <v>551</v>
      </c>
      <c r="K176" s="297"/>
    </row>
    <row r="177" s="1" customFormat="1" ht="15" customHeight="1">
      <c r="B177" s="274"/>
      <c r="C177" s="249" t="s">
        <v>448</v>
      </c>
      <c r="D177" s="249"/>
      <c r="E177" s="249"/>
      <c r="F177" s="272" t="s">
        <v>500</v>
      </c>
      <c r="G177" s="249"/>
      <c r="H177" s="249" t="s">
        <v>567</v>
      </c>
      <c r="I177" s="249" t="s">
        <v>502</v>
      </c>
      <c r="J177" s="249" t="s">
        <v>551</v>
      </c>
      <c r="K177" s="297"/>
    </row>
    <row r="178" s="1" customFormat="1" ht="15" customHeight="1">
      <c r="B178" s="274"/>
      <c r="C178" s="249" t="s">
        <v>505</v>
      </c>
      <c r="D178" s="249"/>
      <c r="E178" s="249"/>
      <c r="F178" s="272" t="s">
        <v>506</v>
      </c>
      <c r="G178" s="249"/>
      <c r="H178" s="249" t="s">
        <v>567</v>
      </c>
      <c r="I178" s="249" t="s">
        <v>502</v>
      </c>
      <c r="J178" s="249">
        <v>50</v>
      </c>
      <c r="K178" s="297"/>
    </row>
    <row r="179" s="1" customFormat="1" ht="15" customHeight="1">
      <c r="B179" s="274"/>
      <c r="C179" s="249" t="s">
        <v>508</v>
      </c>
      <c r="D179" s="249"/>
      <c r="E179" s="249"/>
      <c r="F179" s="272" t="s">
        <v>500</v>
      </c>
      <c r="G179" s="249"/>
      <c r="H179" s="249" t="s">
        <v>567</v>
      </c>
      <c r="I179" s="249" t="s">
        <v>510</v>
      </c>
      <c r="J179" s="249"/>
      <c r="K179" s="297"/>
    </row>
    <row r="180" s="1" customFormat="1" ht="15" customHeight="1">
      <c r="B180" s="274"/>
      <c r="C180" s="249" t="s">
        <v>519</v>
      </c>
      <c r="D180" s="249"/>
      <c r="E180" s="249"/>
      <c r="F180" s="272" t="s">
        <v>506</v>
      </c>
      <c r="G180" s="249"/>
      <c r="H180" s="249" t="s">
        <v>567</v>
      </c>
      <c r="I180" s="249" t="s">
        <v>502</v>
      </c>
      <c r="J180" s="249">
        <v>50</v>
      </c>
      <c r="K180" s="297"/>
    </row>
    <row r="181" s="1" customFormat="1" ht="15" customHeight="1">
      <c r="B181" s="274"/>
      <c r="C181" s="249" t="s">
        <v>527</v>
      </c>
      <c r="D181" s="249"/>
      <c r="E181" s="249"/>
      <c r="F181" s="272" t="s">
        <v>506</v>
      </c>
      <c r="G181" s="249"/>
      <c r="H181" s="249" t="s">
        <v>567</v>
      </c>
      <c r="I181" s="249" t="s">
        <v>502</v>
      </c>
      <c r="J181" s="249">
        <v>50</v>
      </c>
      <c r="K181" s="297"/>
    </row>
    <row r="182" s="1" customFormat="1" ht="15" customHeight="1">
      <c r="B182" s="274"/>
      <c r="C182" s="249" t="s">
        <v>525</v>
      </c>
      <c r="D182" s="249"/>
      <c r="E182" s="249"/>
      <c r="F182" s="272" t="s">
        <v>506</v>
      </c>
      <c r="G182" s="249"/>
      <c r="H182" s="249" t="s">
        <v>567</v>
      </c>
      <c r="I182" s="249" t="s">
        <v>502</v>
      </c>
      <c r="J182" s="249">
        <v>50</v>
      </c>
      <c r="K182" s="297"/>
    </row>
    <row r="183" s="1" customFormat="1" ht="15" customHeight="1">
      <c r="B183" s="274"/>
      <c r="C183" s="249" t="s">
        <v>100</v>
      </c>
      <c r="D183" s="249"/>
      <c r="E183" s="249"/>
      <c r="F183" s="272" t="s">
        <v>500</v>
      </c>
      <c r="G183" s="249"/>
      <c r="H183" s="249" t="s">
        <v>568</v>
      </c>
      <c r="I183" s="249" t="s">
        <v>569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500</v>
      </c>
      <c r="G184" s="249"/>
      <c r="H184" s="249" t="s">
        <v>570</v>
      </c>
      <c r="I184" s="249" t="s">
        <v>571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500</v>
      </c>
      <c r="G185" s="249"/>
      <c r="H185" s="249" t="s">
        <v>572</v>
      </c>
      <c r="I185" s="249" t="s">
        <v>502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500</v>
      </c>
      <c r="G186" s="249"/>
      <c r="H186" s="249" t="s">
        <v>573</v>
      </c>
      <c r="I186" s="249" t="s">
        <v>502</v>
      </c>
      <c r="J186" s="249">
        <v>255</v>
      </c>
      <c r="K186" s="297"/>
    </row>
    <row r="187" s="1" customFormat="1" ht="15" customHeight="1">
      <c r="B187" s="274"/>
      <c r="C187" s="249" t="s">
        <v>101</v>
      </c>
      <c r="D187" s="249"/>
      <c r="E187" s="249"/>
      <c r="F187" s="272" t="s">
        <v>500</v>
      </c>
      <c r="G187" s="249"/>
      <c r="H187" s="249" t="s">
        <v>464</v>
      </c>
      <c r="I187" s="249" t="s">
        <v>502</v>
      </c>
      <c r="J187" s="249">
        <v>10</v>
      </c>
      <c r="K187" s="297"/>
    </row>
    <row r="188" s="1" customFormat="1" ht="15" customHeight="1">
      <c r="B188" s="274"/>
      <c r="C188" s="249" t="s">
        <v>102</v>
      </c>
      <c r="D188" s="249"/>
      <c r="E188" s="249"/>
      <c r="F188" s="272" t="s">
        <v>500</v>
      </c>
      <c r="G188" s="249"/>
      <c r="H188" s="249" t="s">
        <v>574</v>
      </c>
      <c r="I188" s="249" t="s">
        <v>535</v>
      </c>
      <c r="J188" s="249"/>
      <c r="K188" s="297"/>
    </row>
    <row r="189" s="1" customFormat="1" ht="15" customHeight="1">
      <c r="B189" s="274"/>
      <c r="C189" s="249" t="s">
        <v>575</v>
      </c>
      <c r="D189" s="249"/>
      <c r="E189" s="249"/>
      <c r="F189" s="272" t="s">
        <v>500</v>
      </c>
      <c r="G189" s="249"/>
      <c r="H189" s="249" t="s">
        <v>576</v>
      </c>
      <c r="I189" s="249" t="s">
        <v>535</v>
      </c>
      <c r="J189" s="249"/>
      <c r="K189" s="297"/>
    </row>
    <row r="190" s="1" customFormat="1" ht="15" customHeight="1">
      <c r="B190" s="274"/>
      <c r="C190" s="249" t="s">
        <v>564</v>
      </c>
      <c r="D190" s="249"/>
      <c r="E190" s="249"/>
      <c r="F190" s="272" t="s">
        <v>500</v>
      </c>
      <c r="G190" s="249"/>
      <c r="H190" s="249" t="s">
        <v>577</v>
      </c>
      <c r="I190" s="249" t="s">
        <v>535</v>
      </c>
      <c r="J190" s="249"/>
      <c r="K190" s="297"/>
    </row>
    <row r="191" s="1" customFormat="1" ht="15" customHeight="1">
      <c r="B191" s="274"/>
      <c r="C191" s="249" t="s">
        <v>104</v>
      </c>
      <c r="D191" s="249"/>
      <c r="E191" s="249"/>
      <c r="F191" s="272" t="s">
        <v>506</v>
      </c>
      <c r="G191" s="249"/>
      <c r="H191" s="249" t="s">
        <v>578</v>
      </c>
      <c r="I191" s="249" t="s">
        <v>502</v>
      </c>
      <c r="J191" s="249">
        <v>50</v>
      </c>
      <c r="K191" s="297"/>
    </row>
    <row r="192" s="1" customFormat="1" ht="15" customHeight="1">
      <c r="B192" s="274"/>
      <c r="C192" s="249" t="s">
        <v>579</v>
      </c>
      <c r="D192" s="249"/>
      <c r="E192" s="249"/>
      <c r="F192" s="272" t="s">
        <v>506</v>
      </c>
      <c r="G192" s="249"/>
      <c r="H192" s="249" t="s">
        <v>580</v>
      </c>
      <c r="I192" s="249" t="s">
        <v>581</v>
      </c>
      <c r="J192" s="249"/>
      <c r="K192" s="297"/>
    </row>
    <row r="193" s="1" customFormat="1" ht="15" customHeight="1">
      <c r="B193" s="274"/>
      <c r="C193" s="249" t="s">
        <v>582</v>
      </c>
      <c r="D193" s="249"/>
      <c r="E193" s="249"/>
      <c r="F193" s="272" t="s">
        <v>506</v>
      </c>
      <c r="G193" s="249"/>
      <c r="H193" s="249" t="s">
        <v>583</v>
      </c>
      <c r="I193" s="249" t="s">
        <v>581</v>
      </c>
      <c r="J193" s="249"/>
      <c r="K193" s="297"/>
    </row>
    <row r="194" s="1" customFormat="1" ht="15" customHeight="1">
      <c r="B194" s="274"/>
      <c r="C194" s="249" t="s">
        <v>584</v>
      </c>
      <c r="D194" s="249"/>
      <c r="E194" s="249"/>
      <c r="F194" s="272" t="s">
        <v>506</v>
      </c>
      <c r="G194" s="249"/>
      <c r="H194" s="249" t="s">
        <v>585</v>
      </c>
      <c r="I194" s="249" t="s">
        <v>581</v>
      </c>
      <c r="J194" s="249"/>
      <c r="K194" s="297"/>
    </row>
    <row r="195" s="1" customFormat="1" ht="15" customHeight="1">
      <c r="B195" s="274"/>
      <c r="C195" s="311" t="s">
        <v>586</v>
      </c>
      <c r="D195" s="249"/>
      <c r="E195" s="249"/>
      <c r="F195" s="272" t="s">
        <v>506</v>
      </c>
      <c r="G195" s="249"/>
      <c r="H195" s="249" t="s">
        <v>587</v>
      </c>
      <c r="I195" s="249" t="s">
        <v>588</v>
      </c>
      <c r="J195" s="312" t="s">
        <v>589</v>
      </c>
      <c r="K195" s="297"/>
    </row>
    <row r="196" s="14" customFormat="1" ht="15" customHeight="1">
      <c r="B196" s="313"/>
      <c r="C196" s="314" t="s">
        <v>590</v>
      </c>
      <c r="D196" s="315"/>
      <c r="E196" s="315"/>
      <c r="F196" s="316" t="s">
        <v>506</v>
      </c>
      <c r="G196" s="315"/>
      <c r="H196" s="315" t="s">
        <v>591</v>
      </c>
      <c r="I196" s="315" t="s">
        <v>588</v>
      </c>
      <c r="J196" s="317" t="s">
        <v>589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500</v>
      </c>
      <c r="G197" s="249"/>
      <c r="H197" s="246" t="s">
        <v>592</v>
      </c>
      <c r="I197" s="249" t="s">
        <v>593</v>
      </c>
      <c r="J197" s="249"/>
      <c r="K197" s="297"/>
    </row>
    <row r="198" s="1" customFormat="1" ht="15" customHeight="1">
      <c r="B198" s="274"/>
      <c r="C198" s="311" t="s">
        <v>594</v>
      </c>
      <c r="D198" s="249"/>
      <c r="E198" s="249"/>
      <c r="F198" s="272" t="s">
        <v>500</v>
      </c>
      <c r="G198" s="249"/>
      <c r="H198" s="249" t="s">
        <v>595</v>
      </c>
      <c r="I198" s="249" t="s">
        <v>535</v>
      </c>
      <c r="J198" s="249"/>
      <c r="K198" s="297"/>
    </row>
    <row r="199" s="1" customFormat="1" ht="15" customHeight="1">
      <c r="B199" s="274"/>
      <c r="C199" s="311" t="s">
        <v>596</v>
      </c>
      <c r="D199" s="249"/>
      <c r="E199" s="249"/>
      <c r="F199" s="272" t="s">
        <v>500</v>
      </c>
      <c r="G199" s="249"/>
      <c r="H199" s="249" t="s">
        <v>597</v>
      </c>
      <c r="I199" s="249" t="s">
        <v>535</v>
      </c>
      <c r="J199" s="249"/>
      <c r="K199" s="297"/>
    </row>
    <row r="200" s="1" customFormat="1" ht="15" customHeight="1">
      <c r="B200" s="274"/>
      <c r="C200" s="311" t="s">
        <v>598</v>
      </c>
      <c r="D200" s="249"/>
      <c r="E200" s="249"/>
      <c r="F200" s="272" t="s">
        <v>506</v>
      </c>
      <c r="G200" s="249"/>
      <c r="H200" s="249" t="s">
        <v>599</v>
      </c>
      <c r="I200" s="249" t="s">
        <v>535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600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601</v>
      </c>
      <c r="D206" s="320"/>
      <c r="E206" s="320"/>
      <c r="F206" s="320" t="s">
        <v>602</v>
      </c>
      <c r="G206" s="321"/>
      <c r="H206" s="320" t="s">
        <v>603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593</v>
      </c>
      <c r="D208" s="249"/>
      <c r="E208" s="249"/>
      <c r="F208" s="272" t="s">
        <v>43</v>
      </c>
      <c r="G208" s="249"/>
      <c r="H208" s="249" t="s">
        <v>604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605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606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607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608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547</v>
      </c>
      <c r="D214" s="249"/>
      <c r="E214" s="249"/>
      <c r="F214" s="272" t="s">
        <v>439</v>
      </c>
      <c r="G214" s="249"/>
      <c r="H214" s="249" t="s">
        <v>609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79</v>
      </c>
      <c r="G215" s="249"/>
      <c r="H215" s="249" t="s">
        <v>443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441</v>
      </c>
      <c r="G216" s="249"/>
      <c r="H216" s="249" t="s">
        <v>610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444</v>
      </c>
      <c r="G217" s="311"/>
      <c r="H217" s="301" t="s">
        <v>445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446</v>
      </c>
      <c r="G218" s="311"/>
      <c r="H218" s="301" t="s">
        <v>611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571</v>
      </c>
      <c r="D220" s="249"/>
      <c r="E220" s="249"/>
      <c r="F220" s="272">
        <v>1</v>
      </c>
      <c r="G220" s="311"/>
      <c r="H220" s="301" t="s">
        <v>612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613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614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615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2024-04-23T06:25:19Z</dcterms:created>
  <dcterms:modified xsi:type="dcterms:W3CDTF">2024-04-23T06:25:23Z</dcterms:modified>
</cp:coreProperties>
</file>